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7'!$B$1:$J$438</definedName>
    <definedName name="_xlnm.Print_Area" localSheetId="1">'приложение 8'!$A$1:$J$439</definedName>
  </definedNames>
  <calcPr fullCalcOnLoad="1"/>
</workbook>
</file>

<file path=xl/sharedStrings.xml><?xml version="1.0" encoding="utf-8"?>
<sst xmlns="http://schemas.openxmlformats.org/spreadsheetml/2006/main" count="1175" uniqueCount="112">
  <si>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</si>
  <si>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</si>
  <si>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</si>
  <si>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</si>
  <si>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</si>
  <si>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</si>
  <si>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</si>
  <si>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</si>
  <si>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</si>
  <si>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</si>
  <si>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</si>
  <si>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</si>
  <si>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</si>
  <si>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</si>
  <si>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</si>
  <si>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</si>
  <si>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</si>
  <si>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</si>
  <si>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</si>
  <si>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</si>
  <si>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</si>
  <si>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</si>
  <si>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</si>
  <si>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</si>
  <si>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</si>
  <si>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</si>
  <si>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</si>
  <si>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</si>
  <si>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</si>
  <si>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</si>
  <si>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</si>
  <si>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</si>
  <si>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</si>
  <si>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</si>
  <si>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</si>
  <si>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</si>
  <si>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</si>
  <si>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</si>
  <si>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</si>
  <si>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</si>
  <si>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</si>
  <si>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</si>
  <si>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</si>
  <si>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</si>
  <si>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</si>
  <si>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</si>
  <si>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</si>
  <si>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</si>
  <si>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</si>
  <si>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</si>
  <si>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</si>
  <si>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</si>
  <si>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</si>
  <si>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</si>
  <si>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</si>
  <si>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</si>
  <si>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</si>
  <si>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</si>
  <si>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</si>
  <si>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</si>
  <si>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</si>
  <si>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</si>
  <si>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</si>
  <si>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</si>
  <si>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</si>
  <si>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</si>
  <si>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</si>
  <si>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</si>
  <si>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</si>
  <si>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</si>
  <si>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</si>
  <si>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</si>
  <si>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</si>
  <si>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</si>
  <si>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</si>
  <si>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</si>
  <si>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</si>
  <si>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</si>
  <si>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</si>
  <si>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</si>
  <si>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</si>
  <si>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</si>
  <si>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</si>
  <si>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</si>
  <si>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</si>
  <si>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</si>
  <si>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</si>
  <si>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</si>
  <si>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</si>
  <si>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</si>
  <si>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</si>
  <si>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</si>
  <si>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</si>
  <si>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</si>
  <si>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</si>
  <si>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</si>
  <si>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</si>
  <si>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</si>
  <si>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</si>
  <si>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</si>
  <si>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</si>
  <si>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</si>
  <si>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</si>
  <si>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</si>
  <si>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</si>
  <si>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</si>
  <si>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</si>
  <si>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</si>
  <si>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</si>
  <si>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</si>
  <si>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</si>
  <si>
    <t>1.3.13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</si>
</sst>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3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3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3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4" borderId="0" xfId="0" applyNumberFormat="1" applyFill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8" fillId="34" borderId="14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9"/>
  <sheetViews>
    <sheetView view="pageBreakPreview" zoomScaleSheetLayoutView="100" workbookViewId="0" topLeftCell="B3">
      <selection activeCell="H22" sqref="H22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20.140625" style="0" customWidth="1"/>
  </cols>
  <sheetData>
    <row r="1" spans="2:10" ht="15">
      <c r="B1" s="37" t="s">
        <v>73</v>
      </c>
      <c r="C1" s="37"/>
      <c r="D1" s="37"/>
      <c r="E1" s="37"/>
      <c r="F1" s="37"/>
      <c r="G1" s="37"/>
      <c r="H1" s="37"/>
      <c r="I1" s="37"/>
      <c r="J1" s="37"/>
    </row>
    <row r="2" spans="2:10" ht="15">
      <c r="B2" s="37" t="s">
        <v>3</v>
      </c>
      <c r="C2" s="37"/>
      <c r="D2" s="37"/>
      <c r="E2" s="37"/>
      <c r="F2" s="37"/>
      <c r="G2" s="37"/>
      <c r="H2" s="37"/>
      <c r="I2" s="37"/>
      <c r="J2" s="37"/>
    </row>
    <row r="3" spans="2:10" ht="15">
      <c r="B3" s="37" t="s">
        <v>4</v>
      </c>
      <c r="C3" s="37"/>
      <c r="D3" s="37"/>
      <c r="E3" s="37"/>
      <c r="F3" s="37"/>
      <c r="G3" s="37"/>
      <c r="H3" s="37"/>
      <c r="I3" s="37"/>
      <c r="J3" s="37"/>
    </row>
    <row r="4" spans="2:10" ht="15">
      <c r="B4" s="37" t="s">
        <v>5</v>
      </c>
      <c r="C4" s="37"/>
      <c r="D4" s="37"/>
      <c r="E4" s="37"/>
      <c r="F4" s="37"/>
      <c r="G4" s="37"/>
      <c r="H4" s="37"/>
      <c r="I4" s="37"/>
      <c r="J4" s="37"/>
    </row>
    <row r="5" spans="1:10" ht="15">
      <c r="A5" s="85" t="s">
        <v>7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5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5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5">
      <c r="A8" s="85" t="s">
        <v>8</v>
      </c>
      <c r="B8" s="85"/>
      <c r="C8" s="85"/>
      <c r="D8" s="85"/>
      <c r="E8" s="85"/>
      <c r="F8" s="85"/>
      <c r="G8" s="85"/>
      <c r="H8" s="85"/>
      <c r="I8" s="85"/>
      <c r="J8" s="85"/>
    </row>
    <row r="10" ht="15.75">
      <c r="B10" s="1"/>
    </row>
    <row r="11" spans="1:10" ht="15.75">
      <c r="A11" s="87" t="s">
        <v>9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5.75">
      <c r="A12" s="87" t="s">
        <v>10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5.75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5.75">
      <c r="A14" s="87" t="s">
        <v>12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2:13" ht="15.75">
      <c r="B15" s="83" t="s">
        <v>13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1" ht="15.75">
      <c r="B16" s="81" t="s">
        <v>14</v>
      </c>
      <c r="C16" s="81" t="s">
        <v>15</v>
      </c>
      <c r="D16" s="81" t="s">
        <v>16</v>
      </c>
      <c r="E16" s="81" t="s">
        <v>17</v>
      </c>
      <c r="F16" s="81"/>
      <c r="G16" s="81"/>
      <c r="H16" s="81"/>
      <c r="I16" s="81"/>
      <c r="J16" s="81"/>
      <c r="K16" t="s">
        <v>18</v>
      </c>
    </row>
    <row r="17" spans="2:10" ht="15.75">
      <c r="B17" s="81"/>
      <c r="C17" s="81"/>
      <c r="D17" s="81"/>
      <c r="E17" s="2"/>
      <c r="F17" s="2"/>
      <c r="G17" s="2"/>
      <c r="H17" s="26"/>
      <c r="I17" s="2"/>
      <c r="J17" s="2"/>
    </row>
    <row r="18" spans="2:10" ht="15.75">
      <c r="B18" s="81"/>
      <c r="C18" s="81"/>
      <c r="D18" s="81"/>
      <c r="E18" s="2">
        <v>2020</v>
      </c>
      <c r="F18" s="2">
        <v>2021</v>
      </c>
      <c r="G18" s="30">
        <v>2022</v>
      </c>
      <c r="H18" s="26">
        <v>2023</v>
      </c>
      <c r="I18" s="24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30">
        <v>6</v>
      </c>
      <c r="H19" s="26">
        <v>7</v>
      </c>
      <c r="I19" s="24">
        <v>8</v>
      </c>
      <c r="J19" s="2">
        <v>9</v>
      </c>
    </row>
    <row r="20" spans="2:11" ht="16.5" thickBot="1">
      <c r="B20" s="46" t="s">
        <v>20</v>
      </c>
      <c r="C20" s="82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1067863.0999999999</v>
      </c>
      <c r="H20" s="5">
        <f>H21+H22+H23+H24+H25</f>
        <v>830466.9000000001</v>
      </c>
      <c r="I20" s="5">
        <f>I21+I22+I23+I24+I25</f>
        <v>810954.6</v>
      </c>
      <c r="J20" s="5">
        <f>SUM(E20:I20)</f>
        <v>4492913.8</v>
      </c>
      <c r="K20" s="6"/>
    </row>
    <row r="21" spans="2:11" ht="48" thickBot="1">
      <c r="B21" s="46"/>
      <c r="C21" s="82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165597.4</v>
      </c>
      <c r="H21" s="5">
        <f>H33+H183+H386</f>
        <v>98816.70000000001</v>
      </c>
      <c r="I21" s="5">
        <f t="shared" si="0"/>
        <v>99791.5</v>
      </c>
      <c r="J21" s="5">
        <f>SUM(E21:I21)</f>
        <v>643008.8999999999</v>
      </c>
      <c r="K21" s="6"/>
    </row>
    <row r="22" spans="2:11" ht="95.25" thickBot="1">
      <c r="B22" s="46"/>
      <c r="C22" s="82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820230.5999999999</v>
      </c>
      <c r="H22" s="5">
        <f>H34+H184</f>
        <v>671544.9</v>
      </c>
      <c r="I22" s="5">
        <f t="shared" si="0"/>
        <v>663464.2</v>
      </c>
      <c r="J22" s="5">
        <f>SUM(E22:I22)</f>
        <v>3594285.1999999993</v>
      </c>
      <c r="K22" s="6"/>
    </row>
    <row r="23" spans="2:11" ht="111" thickBot="1">
      <c r="B23" s="46"/>
      <c r="C23" s="82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46"/>
      <c r="C24" s="82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6"/>
      <c r="C25" s="82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6"/>
      <c r="C26" s="38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1067863.0999999999</v>
      </c>
      <c r="H26" s="8">
        <f>H27+H28+H29+H30+H31</f>
        <v>830466.9000000001</v>
      </c>
      <c r="I26" s="8">
        <f>I27+I28+I29+I30+I31</f>
        <v>810954.6</v>
      </c>
      <c r="J26" s="8">
        <f t="shared" si="1"/>
        <v>4492913.8</v>
      </c>
      <c r="K26" s="6"/>
    </row>
    <row r="27" spans="2:11" ht="15.75">
      <c r="B27" s="46"/>
      <c r="C27" s="39"/>
      <c r="D27" s="9" t="s">
        <v>28</v>
      </c>
      <c r="E27" s="8">
        <f aca="true" t="shared" si="2" ref="E27:J27">E33+E183+E386+E422</f>
        <v>125258.90000000001</v>
      </c>
      <c r="F27" s="8">
        <f t="shared" si="2"/>
        <v>153544.39999999997</v>
      </c>
      <c r="G27" s="8">
        <f>G33+G183+G386</f>
        <v>165597.4</v>
      </c>
      <c r="H27" s="8">
        <f t="shared" si="2"/>
        <v>98816.70000000001</v>
      </c>
      <c r="I27" s="8">
        <f t="shared" si="2"/>
        <v>99791.5</v>
      </c>
      <c r="J27" s="8">
        <f t="shared" si="2"/>
        <v>643008.8999999999</v>
      </c>
      <c r="K27" s="6"/>
    </row>
    <row r="28" spans="2:11" ht="15.75">
      <c r="B28" s="46"/>
      <c r="C28" s="39"/>
      <c r="D28" s="9" t="s">
        <v>29</v>
      </c>
      <c r="E28" s="8">
        <f aca="true" t="shared" si="3" ref="E28:I31">E34+E184+E387+E423</f>
        <v>672864.2</v>
      </c>
      <c r="F28" s="8">
        <f t="shared" si="3"/>
        <v>766181.3</v>
      </c>
      <c r="G28" s="8">
        <f t="shared" si="3"/>
        <v>820230.5999999999</v>
      </c>
      <c r="H28" s="8">
        <f t="shared" si="3"/>
        <v>671544.9</v>
      </c>
      <c r="I28" s="8">
        <f t="shared" si="3"/>
        <v>663464.2</v>
      </c>
      <c r="J28" s="8">
        <f>J34+J184</f>
        <v>3594285.2</v>
      </c>
      <c r="K28" s="6"/>
    </row>
    <row r="29" spans="2:11" ht="15.75">
      <c r="B29" s="46"/>
      <c r="C29" s="39"/>
      <c r="D29" s="9" t="s">
        <v>30</v>
      </c>
      <c r="E29" s="8">
        <f t="shared" si="3"/>
        <v>19197.399999999998</v>
      </c>
      <c r="F29" s="8">
        <f t="shared" si="3"/>
        <v>46583</v>
      </c>
      <c r="G29" s="8">
        <f t="shared" si="3"/>
        <v>82035.1</v>
      </c>
      <c r="H29" s="8">
        <f t="shared" si="3"/>
        <v>60105.3</v>
      </c>
      <c r="I29" s="8">
        <f t="shared" si="3"/>
        <v>47698.9</v>
      </c>
      <c r="J29" s="8">
        <f t="shared" si="1"/>
        <v>255619.69999999998</v>
      </c>
      <c r="K29" s="6"/>
    </row>
    <row r="30" spans="2:11" ht="15.75">
      <c r="B30" s="46"/>
      <c r="C30" s="39"/>
      <c r="D30" s="9" t="s">
        <v>31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6"/>
      <c r="C31" s="40"/>
      <c r="D31" s="10" t="s">
        <v>32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76" t="s">
        <v>33</v>
      </c>
      <c r="C32" s="46" t="s">
        <v>21</v>
      </c>
      <c r="D32" s="11" t="s">
        <v>27</v>
      </c>
      <c r="E32" s="5">
        <f aca="true" t="shared" si="4" ref="E32:I37">E38</f>
        <v>788521.5999999999</v>
      </c>
      <c r="F32" s="5">
        <f t="shared" si="4"/>
        <v>939184.7</v>
      </c>
      <c r="G32" s="5">
        <f t="shared" si="4"/>
        <v>975400.9999999999</v>
      </c>
      <c r="H32" s="5">
        <f t="shared" si="4"/>
        <v>774725.0000000001</v>
      </c>
      <c r="I32" s="5">
        <f t="shared" si="4"/>
        <v>782430.6</v>
      </c>
      <c r="J32" s="5">
        <f t="shared" si="1"/>
        <v>4260262.899999999</v>
      </c>
      <c r="K32" s="6" t="s">
        <v>18</v>
      </c>
      <c r="L32" s="6" t="s">
        <v>18</v>
      </c>
      <c r="M32" s="6" t="s">
        <v>18</v>
      </c>
    </row>
    <row r="33" spans="2:11" ht="15.75">
      <c r="B33" s="76"/>
      <c r="C33" s="46"/>
      <c r="D33" s="11" t="s">
        <v>28</v>
      </c>
      <c r="E33" s="5">
        <f t="shared" si="4"/>
        <v>109138.5</v>
      </c>
      <c r="F33" s="5">
        <f>F45+F51+F57+F141</f>
        <v>144133.8</v>
      </c>
      <c r="G33" s="5">
        <f t="shared" si="4"/>
        <v>146175</v>
      </c>
      <c r="H33" s="5">
        <f t="shared" si="4"/>
        <v>78176.90000000001</v>
      </c>
      <c r="I33" s="5">
        <f t="shared" si="4"/>
        <v>90638.5</v>
      </c>
      <c r="J33" s="5">
        <f t="shared" si="1"/>
        <v>568262.7</v>
      </c>
      <c r="K33" s="6"/>
    </row>
    <row r="34" spans="2:11" ht="15.75">
      <c r="B34" s="76"/>
      <c r="C34" s="46"/>
      <c r="D34" s="11" t="s">
        <v>29</v>
      </c>
      <c r="E34" s="5">
        <f>E40</f>
        <v>662416</v>
      </c>
      <c r="F34" s="5">
        <f>F46+F52+F58+F142+F172+F160</f>
        <v>748467.9</v>
      </c>
      <c r="G34" s="5">
        <f t="shared" si="4"/>
        <v>782749.0999999999</v>
      </c>
      <c r="H34" s="5">
        <f t="shared" si="4"/>
        <v>649985.2000000001</v>
      </c>
      <c r="I34" s="5">
        <f t="shared" si="4"/>
        <v>644093.2</v>
      </c>
      <c r="J34" s="5">
        <f t="shared" si="1"/>
        <v>3487711.4000000004</v>
      </c>
      <c r="K34" s="6"/>
    </row>
    <row r="35" spans="2:11" ht="15.75">
      <c r="B35" s="76"/>
      <c r="C35" s="46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4"/>
        <v>46476.9</v>
      </c>
      <c r="H35" s="5">
        <f t="shared" si="4"/>
        <v>46562.9</v>
      </c>
      <c r="I35" s="5">
        <f t="shared" si="4"/>
        <v>47698.9</v>
      </c>
      <c r="J35" s="5">
        <f t="shared" si="1"/>
        <v>204288.8</v>
      </c>
      <c r="K35" s="6"/>
    </row>
    <row r="36" spans="2:11" ht="15.75">
      <c r="B36" s="76"/>
      <c r="C36" s="46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1"/>
        <v>0</v>
      </c>
      <c r="K36" s="6"/>
    </row>
    <row r="37" spans="2:11" ht="15.75">
      <c r="B37" s="76"/>
      <c r="C37" s="46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1"/>
        <v>0</v>
      </c>
      <c r="K37" s="6"/>
    </row>
    <row r="38" spans="2:11" ht="15.75">
      <c r="B38" s="76"/>
      <c r="C38" s="38" t="s">
        <v>6</v>
      </c>
      <c r="D38" s="11" t="s">
        <v>27</v>
      </c>
      <c r="E38" s="8">
        <f>E44+E50+E56+E170+E140</f>
        <v>788521.5999999999</v>
      </c>
      <c r="F38" s="8">
        <f>F39+F40+F41</f>
        <v>939184.7</v>
      </c>
      <c r="G38" s="8">
        <f>G39+G40+G41</f>
        <v>975400.9999999999</v>
      </c>
      <c r="H38" s="8">
        <f>SUM(H39:H41)</f>
        <v>774725.0000000001</v>
      </c>
      <c r="I38" s="8">
        <f>I39+I40+I41+I42</f>
        <v>782430.6</v>
      </c>
      <c r="J38" s="8">
        <f t="shared" si="1"/>
        <v>4260262.899999999</v>
      </c>
      <c r="K38" s="6"/>
    </row>
    <row r="39" spans="2:11" ht="15.75">
      <c r="B39" s="76"/>
      <c r="C39" s="39"/>
      <c r="D39" s="11" t="s">
        <v>28</v>
      </c>
      <c r="E39" s="8">
        <f>E45+E51+E57+E171+E141</f>
        <v>109138.5</v>
      </c>
      <c r="F39" s="8">
        <f>F45+F51+F57+F141</f>
        <v>144133.8</v>
      </c>
      <c r="G39" s="8">
        <f>G45+G51+G57+G171+G141</f>
        <v>146175</v>
      </c>
      <c r="H39" s="8">
        <f>H45+H51+H57+H171+H141</f>
        <v>78176.90000000001</v>
      </c>
      <c r="I39" s="8">
        <f>I45+I51+I57+I171+I141</f>
        <v>90638.5</v>
      </c>
      <c r="J39" s="8">
        <f>SUM(E39:I39)</f>
        <v>568262.7</v>
      </c>
      <c r="K39" s="6"/>
    </row>
    <row r="40" spans="2:11" ht="15.75">
      <c r="B40" s="76"/>
      <c r="C40" s="39"/>
      <c r="D40" s="11" t="s">
        <v>29</v>
      </c>
      <c r="E40" s="8">
        <f>E46+E52+E58+E172+E142</f>
        <v>662416</v>
      </c>
      <c r="F40" s="8">
        <f>F46+F52+F58+F142+F172+F160</f>
        <v>748467.9</v>
      </c>
      <c r="G40" s="8">
        <f>G46+G52+G58+G142+G172+G160</f>
        <v>782749.0999999999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3487711.4000000004</v>
      </c>
      <c r="K40" s="6"/>
    </row>
    <row r="41" spans="2:11" ht="15.75">
      <c r="B41" s="76"/>
      <c r="C41" s="39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46476.9</v>
      </c>
      <c r="H41" s="8">
        <f>H47+H53+H59+H143+H173</f>
        <v>46562.9</v>
      </c>
      <c r="I41" s="8">
        <f>I47+I53+I59+I143+I173</f>
        <v>47698.9</v>
      </c>
      <c r="J41" s="8">
        <f t="shared" si="1"/>
        <v>204288.8</v>
      </c>
      <c r="K41" s="6"/>
    </row>
    <row r="42" spans="2:11" ht="15.75">
      <c r="B42" s="76"/>
      <c r="C42" s="39"/>
      <c r="D42" s="11" t="s">
        <v>31</v>
      </c>
      <c r="E42" s="8">
        <f aca="true" t="shared" si="5" ref="E42:I43">E48+E54+E60</f>
        <v>0</v>
      </c>
      <c r="F42" s="8">
        <f t="shared" si="5"/>
        <v>0</v>
      </c>
      <c r="G42" s="8">
        <f t="shared" si="5"/>
        <v>0</v>
      </c>
      <c r="H42" s="8">
        <f t="shared" si="5"/>
        <v>0</v>
      </c>
      <c r="I42" s="8">
        <f t="shared" si="5"/>
        <v>0</v>
      </c>
      <c r="J42" s="8">
        <f t="shared" si="1"/>
        <v>0</v>
      </c>
      <c r="K42" s="6"/>
    </row>
    <row r="43" spans="2:11" ht="15.75">
      <c r="B43" s="76"/>
      <c r="C43" s="40"/>
      <c r="D43" s="12" t="s">
        <v>32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 t="shared" si="1"/>
        <v>0</v>
      </c>
      <c r="K43" s="6"/>
    </row>
    <row r="44" spans="2:11" ht="15.75">
      <c r="B44" s="80" t="s">
        <v>34</v>
      </c>
      <c r="C44" s="38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6216.6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28617.6</v>
      </c>
      <c r="K44" s="6"/>
    </row>
    <row r="45" spans="2:11" ht="15.75">
      <c r="B45" s="80"/>
      <c r="C45" s="39"/>
      <c r="D45" s="11" t="s">
        <v>28</v>
      </c>
      <c r="E45" s="8">
        <v>3158.6</v>
      </c>
      <c r="F45" s="8">
        <v>3562</v>
      </c>
      <c r="G45" s="8">
        <v>3720.4</v>
      </c>
      <c r="H45" s="8">
        <v>3639.4</v>
      </c>
      <c r="I45" s="8">
        <v>4106.4</v>
      </c>
      <c r="J45" s="8">
        <f t="shared" si="1"/>
        <v>18186.8</v>
      </c>
      <c r="K45" s="6"/>
    </row>
    <row r="46" spans="2:11" ht="15.75">
      <c r="B46" s="80"/>
      <c r="C46" s="39"/>
      <c r="D46" s="11" t="s">
        <v>29</v>
      </c>
      <c r="E46" s="8">
        <v>2148.5</v>
      </c>
      <c r="F46" s="8">
        <v>1941.8</v>
      </c>
      <c r="G46" s="8">
        <v>2496.2</v>
      </c>
      <c r="H46" s="8">
        <v>2496.3</v>
      </c>
      <c r="I46" s="8">
        <v>1348</v>
      </c>
      <c r="J46" s="8">
        <v>0</v>
      </c>
      <c r="K46" s="6"/>
    </row>
    <row r="47" spans="2:11" ht="15.75">
      <c r="B47" s="80"/>
      <c r="C47" s="39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80"/>
      <c r="C48" s="39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80"/>
      <c r="C49" s="40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80" t="s">
        <v>35</v>
      </c>
      <c r="C50" s="38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38752.6</v>
      </c>
      <c r="H50" s="8">
        <f>H51+H52+H53+H54+H55</f>
        <v>32394.4</v>
      </c>
      <c r="I50" s="8">
        <f>I51+I52+I53+I54+I55</f>
        <v>29418.1</v>
      </c>
      <c r="J50" s="8">
        <f>J51+J52</f>
        <v>171944.4</v>
      </c>
      <c r="K50" s="6"/>
    </row>
    <row r="51" spans="2:11" ht="15.75">
      <c r="B51" s="80"/>
      <c r="C51" s="39"/>
      <c r="D51" s="11" t="s">
        <v>28</v>
      </c>
      <c r="E51" s="8">
        <v>21825.1</v>
      </c>
      <c r="F51" s="8">
        <v>25185.9</v>
      </c>
      <c r="G51" s="8">
        <v>25934.6</v>
      </c>
      <c r="H51" s="8">
        <v>19576.4</v>
      </c>
      <c r="I51" s="8">
        <v>22472</v>
      </c>
      <c r="J51" s="8">
        <f aca="true" t="shared" si="6" ref="J51:J193">SUM(E51:I51)</f>
        <v>114994</v>
      </c>
      <c r="K51" s="6"/>
    </row>
    <row r="52" spans="2:11" ht="15.75">
      <c r="B52" s="80"/>
      <c r="C52" s="39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6"/>
        <v>56950.4</v>
      </c>
      <c r="K52" s="6"/>
    </row>
    <row r="53" spans="2:11" ht="15.75">
      <c r="B53" s="80"/>
      <c r="C53" s="39"/>
      <c r="D53" s="11" t="s">
        <v>30</v>
      </c>
      <c r="E53" s="8"/>
      <c r="F53" s="8"/>
      <c r="G53" s="8"/>
      <c r="H53" s="8">
        <v>0</v>
      </c>
      <c r="I53" s="8"/>
      <c r="J53" s="8">
        <f t="shared" si="6"/>
        <v>0</v>
      </c>
      <c r="K53" s="6"/>
    </row>
    <row r="54" spans="2:11" ht="15.75">
      <c r="B54" s="80"/>
      <c r="C54" s="39"/>
      <c r="D54" s="11" t="s">
        <v>31</v>
      </c>
      <c r="E54" s="8"/>
      <c r="F54" s="8"/>
      <c r="G54" s="8"/>
      <c r="H54" s="8"/>
      <c r="I54" s="8"/>
      <c r="J54" s="8">
        <f t="shared" si="6"/>
        <v>0</v>
      </c>
      <c r="K54" s="6"/>
    </row>
    <row r="55" spans="2:11" ht="15.75">
      <c r="B55" s="80"/>
      <c r="C55" s="40"/>
      <c r="D55" s="12" t="s">
        <v>32</v>
      </c>
      <c r="E55" s="8"/>
      <c r="F55" s="8"/>
      <c r="G55" s="8"/>
      <c r="H55" s="8"/>
      <c r="I55" s="8"/>
      <c r="J55" s="8">
        <f t="shared" si="6"/>
        <v>0</v>
      </c>
      <c r="K55" s="6"/>
    </row>
    <row r="56" spans="2:11" ht="15.75">
      <c r="B56" s="80" t="s">
        <v>36</v>
      </c>
      <c r="C56" s="38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896822.7999999998</v>
      </c>
      <c r="H56" s="8">
        <f>H57+H58+H59+H60+H61</f>
        <v>700080.5</v>
      </c>
      <c r="I56" s="8">
        <f>I57+I58+I59+I60+I61</f>
        <v>711443.7</v>
      </c>
      <c r="J56" s="8">
        <f t="shared" si="6"/>
        <v>3903900.3999999994</v>
      </c>
      <c r="K56" s="6"/>
    </row>
    <row r="57" spans="2:11" ht="15.75">
      <c r="B57" s="80"/>
      <c r="C57" s="39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f>G63+G93+G99+G105+G123+G135</f>
        <v>115099.20000000001</v>
      </c>
      <c r="H57" s="8">
        <f aca="true" t="shared" si="7" ref="F57:I61">H63+H69+H75+H81+H87+H93+H99+H105+H111+H117</f>
        <v>52940.4</v>
      </c>
      <c r="I57" s="8">
        <f t="shared" si="7"/>
        <v>62580.799999999996</v>
      </c>
      <c r="J57" s="8">
        <f>J63+J93+J99+J105+J111+J117+J123+J129+J135</f>
        <v>428246.19999999995</v>
      </c>
      <c r="K57" s="6"/>
    </row>
    <row r="58" spans="2:11" ht="15.75">
      <c r="B58" s="80"/>
      <c r="C58" s="39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G64+G76+G82+G88+G94+G100+G106+G124+G136</f>
        <v>749403.5999999999</v>
      </c>
      <c r="H58" s="8">
        <f t="shared" si="7"/>
        <v>614820.1</v>
      </c>
      <c r="I58" s="8">
        <f t="shared" si="7"/>
        <v>615812.8999999999</v>
      </c>
      <c r="J58" s="8">
        <f>J64+J76+J82+J88+J94+J100+J106+J112+J118+J124+J130+J136</f>
        <v>3334416</v>
      </c>
      <c r="K58" s="6"/>
    </row>
    <row r="59" spans="2:11" ht="15.75">
      <c r="B59" s="80"/>
      <c r="C59" s="39"/>
      <c r="D59" s="11" t="s">
        <v>30</v>
      </c>
      <c r="E59" s="8">
        <f>E65+E71+E77+E83+E89+E95+E101+E107+E113+E119</f>
        <v>10879.4</v>
      </c>
      <c r="F59" s="8">
        <f t="shared" si="7"/>
        <v>32658.9</v>
      </c>
      <c r="G59" s="8">
        <f t="shared" si="7"/>
        <v>32320</v>
      </c>
      <c r="H59" s="8">
        <f t="shared" si="7"/>
        <v>32320</v>
      </c>
      <c r="I59" s="8">
        <f t="shared" si="7"/>
        <v>33050</v>
      </c>
      <c r="J59" s="8">
        <f t="shared" si="6"/>
        <v>141228.3</v>
      </c>
      <c r="K59" s="6"/>
    </row>
    <row r="60" spans="2:11" ht="15.75">
      <c r="B60" s="80"/>
      <c r="C60" s="39"/>
      <c r="D60" s="11" t="s">
        <v>31</v>
      </c>
      <c r="E60" s="8">
        <f>E66+E72+E78+E84+E90+E96+E102+E108+E114+E120</f>
        <v>0</v>
      </c>
      <c r="F60" s="8">
        <f t="shared" si="7"/>
        <v>0</v>
      </c>
      <c r="G60" s="8">
        <f t="shared" si="7"/>
        <v>0</v>
      </c>
      <c r="H60" s="8">
        <f t="shared" si="7"/>
        <v>0</v>
      </c>
      <c r="I60" s="8">
        <f t="shared" si="7"/>
        <v>0</v>
      </c>
      <c r="J60" s="8">
        <f t="shared" si="6"/>
        <v>0</v>
      </c>
      <c r="K60" s="6"/>
    </row>
    <row r="61" spans="2:11" ht="15.75">
      <c r="B61" s="80"/>
      <c r="C61" s="40"/>
      <c r="D61" s="12" t="s">
        <v>32</v>
      </c>
      <c r="E61" s="8">
        <f>E67+E73+E79+E85+E91+E97+E103+E109+E115+E121</f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6"/>
        <v>0</v>
      </c>
      <c r="K61" s="6"/>
    </row>
    <row r="62" spans="2:11" ht="15.75">
      <c r="B62" s="44" t="s">
        <v>37</v>
      </c>
      <c r="C62" s="36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113758</v>
      </c>
      <c r="H62" s="8">
        <f>H63+H64</f>
        <v>52132.4</v>
      </c>
      <c r="I62" s="8">
        <f>I63+I64+I65+I66+I67</f>
        <v>61745.1</v>
      </c>
      <c r="J62" s="8">
        <f t="shared" si="6"/>
        <v>1069884.5</v>
      </c>
      <c r="K62" s="6"/>
    </row>
    <row r="63" spans="2:11" ht="15.75">
      <c r="B63" s="44"/>
      <c r="C63" s="36"/>
      <c r="D63" s="11" t="s">
        <v>28</v>
      </c>
      <c r="E63" s="8">
        <v>83574.7</v>
      </c>
      <c r="F63" s="8">
        <v>112764.3</v>
      </c>
      <c r="G63" s="8">
        <v>113758</v>
      </c>
      <c r="H63" s="8">
        <v>52132.4</v>
      </c>
      <c r="I63" s="8">
        <v>61745.1</v>
      </c>
      <c r="J63" s="8">
        <f t="shared" si="6"/>
        <v>423974.5</v>
      </c>
      <c r="K63" s="6"/>
    </row>
    <row r="64" spans="2:11" ht="15.75">
      <c r="B64" s="44"/>
      <c r="C64" s="36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6"/>
        <v>635030.6</v>
      </c>
      <c r="K64" s="6"/>
    </row>
    <row r="65" spans="2:11" ht="15.75">
      <c r="B65" s="44"/>
      <c r="C65" s="36"/>
      <c r="D65" s="11" t="s">
        <v>30</v>
      </c>
      <c r="E65" s="8">
        <v>10879.4</v>
      </c>
      <c r="F65" s="8"/>
      <c r="G65" s="8"/>
      <c r="H65" s="8"/>
      <c r="I65" s="8"/>
      <c r="J65" s="8">
        <f t="shared" si="6"/>
        <v>10879.4</v>
      </c>
      <c r="K65" s="6"/>
    </row>
    <row r="66" spans="2:11" ht="15.75">
      <c r="B66" s="44"/>
      <c r="C66" s="36"/>
      <c r="D66" s="11" t="s">
        <v>31</v>
      </c>
      <c r="E66" s="8"/>
      <c r="F66" s="8"/>
      <c r="G66" s="8"/>
      <c r="H66" s="8"/>
      <c r="I66" s="8"/>
      <c r="J66" s="8">
        <f t="shared" si="6"/>
        <v>0</v>
      </c>
      <c r="K66" s="6"/>
    </row>
    <row r="67" spans="2:11" ht="15.75">
      <c r="B67" s="44"/>
      <c r="C67" s="36"/>
      <c r="D67" s="12" t="s">
        <v>32</v>
      </c>
      <c r="E67" s="8"/>
      <c r="F67" s="8"/>
      <c r="G67" s="8"/>
      <c r="H67" s="8"/>
      <c r="I67" s="8"/>
      <c r="J67" s="8">
        <f t="shared" si="6"/>
        <v>0</v>
      </c>
      <c r="K67" s="6"/>
    </row>
    <row r="68" spans="2:11" ht="15.75">
      <c r="B68" s="41" t="s">
        <v>39</v>
      </c>
      <c r="C68" s="36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32320</v>
      </c>
      <c r="H68" s="8">
        <f>H69+H70+H71+H72+H73</f>
        <v>32320</v>
      </c>
      <c r="I68" s="8">
        <f>I69+I70+I71+I72+I73</f>
        <v>33050</v>
      </c>
      <c r="J68" s="8">
        <f t="shared" si="6"/>
        <v>130348.9</v>
      </c>
      <c r="K68" s="6"/>
    </row>
    <row r="69" spans="2:11" ht="15.75">
      <c r="B69" s="59"/>
      <c r="C69" s="36"/>
      <c r="D69" s="11" t="s">
        <v>28</v>
      </c>
      <c r="E69" s="8"/>
      <c r="F69" s="8"/>
      <c r="G69" s="8"/>
      <c r="H69" s="8"/>
      <c r="I69" s="8"/>
      <c r="J69" s="8">
        <f t="shared" si="6"/>
        <v>0</v>
      </c>
      <c r="K69" s="6"/>
    </row>
    <row r="70" spans="2:11" ht="15.75">
      <c r="B70" s="59"/>
      <c r="C70" s="36"/>
      <c r="D70" s="11" t="s">
        <v>29</v>
      </c>
      <c r="E70" s="8"/>
      <c r="F70" s="8"/>
      <c r="G70" s="8"/>
      <c r="H70" s="8"/>
      <c r="I70" s="8"/>
      <c r="J70" s="8">
        <f t="shared" si="6"/>
        <v>0</v>
      </c>
      <c r="K70" s="6"/>
    </row>
    <row r="71" spans="2:11" ht="15.75">
      <c r="B71" s="59"/>
      <c r="C71" s="36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6"/>
        <v>130348.9</v>
      </c>
      <c r="K71" s="6"/>
    </row>
    <row r="72" spans="2:11" ht="15.75">
      <c r="B72" s="59"/>
      <c r="C72" s="36"/>
      <c r="D72" s="11" t="s">
        <v>31</v>
      </c>
      <c r="E72" s="8"/>
      <c r="F72" s="8"/>
      <c r="G72" s="8"/>
      <c r="H72" s="8"/>
      <c r="I72" s="8"/>
      <c r="J72" s="8">
        <f t="shared" si="6"/>
        <v>0</v>
      </c>
      <c r="K72" s="6"/>
    </row>
    <row r="73" spans="2:11" ht="15.75">
      <c r="B73" s="60"/>
      <c r="C73" s="36"/>
      <c r="D73" s="12" t="s">
        <v>32</v>
      </c>
      <c r="E73" s="8"/>
      <c r="F73" s="8"/>
      <c r="G73" s="8"/>
      <c r="H73" s="8"/>
      <c r="I73" s="8"/>
      <c r="J73" s="8">
        <f t="shared" si="6"/>
        <v>0</v>
      </c>
      <c r="K73" s="6"/>
    </row>
    <row r="74" spans="2:11" ht="15.75">
      <c r="B74" s="52" t="s">
        <v>41</v>
      </c>
      <c r="C74" s="52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6"/>
        <v>707675.7</v>
      </c>
      <c r="K74" s="6"/>
    </row>
    <row r="75" spans="2:11" ht="15.75">
      <c r="B75" s="53"/>
      <c r="C75" s="53"/>
      <c r="D75" s="11" t="s">
        <v>28</v>
      </c>
      <c r="E75" s="8"/>
      <c r="F75" s="8"/>
      <c r="G75" s="8"/>
      <c r="H75" s="8"/>
      <c r="I75" s="8"/>
      <c r="J75" s="8">
        <f t="shared" si="6"/>
        <v>0</v>
      </c>
      <c r="K75" s="6"/>
    </row>
    <row r="76" spans="2:11" ht="15.75">
      <c r="B76" s="53"/>
      <c r="C76" s="53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6"/>
        <v>707675.7</v>
      </c>
      <c r="K76" s="6"/>
    </row>
    <row r="77" spans="2:11" ht="15.75">
      <c r="B77" s="53"/>
      <c r="C77" s="53"/>
      <c r="D77" s="11" t="s">
        <v>30</v>
      </c>
      <c r="E77" s="8"/>
      <c r="F77" s="8"/>
      <c r="G77" s="8"/>
      <c r="H77" s="8"/>
      <c r="I77" s="8"/>
      <c r="J77" s="8">
        <f t="shared" si="6"/>
        <v>0</v>
      </c>
      <c r="K77" s="6"/>
    </row>
    <row r="78" spans="2:11" ht="15.75">
      <c r="B78" s="53"/>
      <c r="C78" s="53"/>
      <c r="D78" s="11" t="s">
        <v>31</v>
      </c>
      <c r="E78" s="8"/>
      <c r="F78" s="8"/>
      <c r="G78" s="8"/>
      <c r="H78" s="8"/>
      <c r="I78" s="8"/>
      <c r="J78" s="8">
        <f t="shared" si="6"/>
        <v>0</v>
      </c>
      <c r="K78" s="6"/>
    </row>
    <row r="79" spans="2:11" ht="15.75">
      <c r="B79" s="54"/>
      <c r="C79" s="54"/>
      <c r="D79" s="12" t="s">
        <v>32</v>
      </c>
      <c r="E79" s="8"/>
      <c r="F79" s="8"/>
      <c r="G79" s="8"/>
      <c r="H79" s="8"/>
      <c r="I79" s="8"/>
      <c r="J79" s="8">
        <f t="shared" si="6"/>
        <v>0</v>
      </c>
      <c r="K79" s="6"/>
    </row>
    <row r="80" spans="2:11" ht="15.75">
      <c r="B80" s="44" t="s">
        <v>42</v>
      </c>
      <c r="C80" s="36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 t="shared" si="6"/>
        <v>1932576.0999999999</v>
      </c>
      <c r="K80" s="6"/>
    </row>
    <row r="81" spans="2:11" ht="15.75">
      <c r="B81" s="44"/>
      <c r="C81" s="36"/>
      <c r="D81" s="11" t="s">
        <v>28</v>
      </c>
      <c r="E81" s="8"/>
      <c r="F81" s="8"/>
      <c r="G81" s="8"/>
      <c r="H81" s="8"/>
      <c r="I81" s="8"/>
      <c r="J81" s="8">
        <f t="shared" si="6"/>
        <v>0</v>
      </c>
      <c r="K81" s="6"/>
    </row>
    <row r="82" spans="2:11" ht="15.75">
      <c r="B82" s="44"/>
      <c r="C82" s="36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 t="shared" si="6"/>
        <v>1932576.0999999999</v>
      </c>
      <c r="K82" s="6"/>
    </row>
    <row r="83" spans="2:11" ht="15.75">
      <c r="B83" s="44"/>
      <c r="C83" s="36"/>
      <c r="D83" s="11" t="s">
        <v>30</v>
      </c>
      <c r="E83" s="8"/>
      <c r="F83" s="8"/>
      <c r="G83" s="8"/>
      <c r="H83" s="8"/>
      <c r="I83" s="8"/>
      <c r="J83" s="8">
        <f t="shared" si="6"/>
        <v>0</v>
      </c>
      <c r="K83" s="6"/>
    </row>
    <row r="84" spans="2:11" ht="15.75">
      <c r="B84" s="44"/>
      <c r="C84" s="36"/>
      <c r="D84" s="11" t="s">
        <v>31</v>
      </c>
      <c r="E84" s="8"/>
      <c r="F84" s="8"/>
      <c r="G84" s="8"/>
      <c r="H84" s="8"/>
      <c r="I84" s="8"/>
      <c r="J84" s="8">
        <f t="shared" si="6"/>
        <v>0</v>
      </c>
      <c r="K84" s="6"/>
    </row>
    <row r="85" spans="2:11" ht="15.75">
      <c r="B85" s="44"/>
      <c r="C85" s="36"/>
      <c r="D85" s="12" t="s">
        <v>32</v>
      </c>
      <c r="E85" s="8"/>
      <c r="F85" s="8"/>
      <c r="G85" s="8"/>
      <c r="H85" s="8"/>
      <c r="I85" s="8"/>
      <c r="J85" s="8">
        <f t="shared" si="6"/>
        <v>0</v>
      </c>
      <c r="K85" s="6"/>
    </row>
    <row r="86" spans="2:11" ht="15.75">
      <c r="B86" s="44" t="s">
        <v>44</v>
      </c>
      <c r="C86" s="36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6"/>
        <v>2377.2000000000003</v>
      </c>
      <c r="K86" s="6"/>
    </row>
    <row r="87" spans="2:11" ht="15.75">
      <c r="B87" s="44"/>
      <c r="C87" s="36"/>
      <c r="D87" s="11" t="s">
        <v>28</v>
      </c>
      <c r="E87" s="8"/>
      <c r="F87" s="8"/>
      <c r="G87" s="8"/>
      <c r="H87" s="8"/>
      <c r="I87" s="8"/>
      <c r="J87" s="8">
        <f t="shared" si="6"/>
        <v>0</v>
      </c>
      <c r="K87" s="6"/>
    </row>
    <row r="88" spans="2:11" ht="15.75">
      <c r="B88" s="44"/>
      <c r="C88" s="36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6"/>
        <v>2377.2000000000003</v>
      </c>
      <c r="K88" s="6"/>
    </row>
    <row r="89" spans="2:11" ht="15.75">
      <c r="B89" s="44"/>
      <c r="C89" s="36"/>
      <c r="D89" s="11" t="s">
        <v>30</v>
      </c>
      <c r="E89" s="8"/>
      <c r="F89" s="8"/>
      <c r="G89" s="8"/>
      <c r="H89" s="8"/>
      <c r="I89" s="8"/>
      <c r="J89" s="8">
        <f t="shared" si="6"/>
        <v>0</v>
      </c>
      <c r="K89" s="6"/>
    </row>
    <row r="90" spans="2:11" ht="15.75">
      <c r="B90" s="44"/>
      <c r="C90" s="36"/>
      <c r="D90" s="11" t="s">
        <v>31</v>
      </c>
      <c r="E90" s="8"/>
      <c r="F90" s="8"/>
      <c r="G90" s="8"/>
      <c r="H90" s="8"/>
      <c r="I90" s="8"/>
      <c r="J90" s="8">
        <f t="shared" si="6"/>
        <v>0</v>
      </c>
      <c r="K90" s="6"/>
    </row>
    <row r="91" spans="2:11" ht="15.75">
      <c r="B91" s="44"/>
      <c r="C91" s="36"/>
      <c r="D91" s="12" t="s">
        <v>32</v>
      </c>
      <c r="E91" s="8"/>
      <c r="F91" s="8"/>
      <c r="G91" s="8"/>
      <c r="H91" s="8"/>
      <c r="I91" s="8"/>
      <c r="J91" s="8">
        <f t="shared" si="6"/>
        <v>0</v>
      </c>
      <c r="K91" s="6"/>
    </row>
    <row r="92" spans="2:11" ht="15.75">
      <c r="B92" s="41" t="s">
        <v>45</v>
      </c>
      <c r="C92" s="36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6"/>
        <v>7863.2</v>
      </c>
      <c r="K92" s="6"/>
    </row>
    <row r="93" spans="2:11" ht="15.75">
      <c r="B93" s="42"/>
      <c r="C93" s="36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6"/>
        <v>594.2</v>
      </c>
      <c r="K93" s="6"/>
    </row>
    <row r="94" spans="2:11" ht="15.75">
      <c r="B94" s="42"/>
      <c r="C94" s="36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6"/>
        <v>7269</v>
      </c>
      <c r="K94" s="6"/>
    </row>
    <row r="95" spans="2:11" ht="15.75">
      <c r="B95" s="42"/>
      <c r="C95" s="36"/>
      <c r="D95" s="11" t="s">
        <v>30</v>
      </c>
      <c r="E95" s="8"/>
      <c r="F95" s="8"/>
      <c r="G95" s="8"/>
      <c r="H95" s="8"/>
      <c r="I95" s="8"/>
      <c r="J95" s="8">
        <f t="shared" si="6"/>
        <v>0</v>
      </c>
      <c r="K95" s="6"/>
    </row>
    <row r="96" spans="2:11" ht="15.75">
      <c r="B96" s="42"/>
      <c r="C96" s="36"/>
      <c r="D96" s="11" t="s">
        <v>31</v>
      </c>
      <c r="E96" s="8"/>
      <c r="F96" s="8"/>
      <c r="G96" s="8"/>
      <c r="H96" s="8"/>
      <c r="I96" s="8"/>
      <c r="J96" s="8">
        <f t="shared" si="6"/>
        <v>0</v>
      </c>
      <c r="K96" s="6"/>
    </row>
    <row r="97" spans="2:11" ht="15.75">
      <c r="B97" s="43"/>
      <c r="C97" s="36"/>
      <c r="D97" s="12" t="s">
        <v>32</v>
      </c>
      <c r="E97" s="8"/>
      <c r="F97" s="8"/>
      <c r="G97" s="8"/>
      <c r="H97" s="8"/>
      <c r="I97" s="8"/>
      <c r="J97" s="8">
        <f t="shared" si="6"/>
        <v>0</v>
      </c>
      <c r="K97" s="6"/>
    </row>
    <row r="98" spans="2:11" ht="15.75">
      <c r="B98" s="41" t="s">
        <v>46</v>
      </c>
      <c r="C98" s="36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6"/>
        <v>9554.7</v>
      </c>
      <c r="K98" s="6"/>
    </row>
    <row r="99" spans="2:11" ht="15.75">
      <c r="B99" s="42"/>
      <c r="C99" s="36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6"/>
        <v>630.6</v>
      </c>
      <c r="K99" s="6"/>
    </row>
    <row r="100" spans="2:11" ht="15.75">
      <c r="B100" s="42"/>
      <c r="C100" s="36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6"/>
        <v>8924.1</v>
      </c>
      <c r="K100" s="6"/>
    </row>
    <row r="101" spans="2:11" ht="15.75">
      <c r="B101" s="42"/>
      <c r="C101" s="36"/>
      <c r="D101" s="11" t="s">
        <v>30</v>
      </c>
      <c r="E101" s="8"/>
      <c r="F101" s="8"/>
      <c r="G101" s="8"/>
      <c r="H101" s="8"/>
      <c r="I101" s="8"/>
      <c r="J101" s="8">
        <f t="shared" si="6"/>
        <v>0</v>
      </c>
      <c r="K101" s="6"/>
    </row>
    <row r="102" spans="2:11" ht="15.75">
      <c r="B102" s="42"/>
      <c r="C102" s="36"/>
      <c r="D102" s="11" t="s">
        <v>31</v>
      </c>
      <c r="E102" s="8"/>
      <c r="F102" s="8"/>
      <c r="G102" s="8"/>
      <c r="H102" s="8"/>
      <c r="I102" s="8"/>
      <c r="J102" s="8">
        <f t="shared" si="6"/>
        <v>0</v>
      </c>
      <c r="K102" s="6"/>
    </row>
    <row r="103" spans="2:11" ht="15.75">
      <c r="B103" s="43"/>
      <c r="C103" s="36"/>
      <c r="D103" s="12" t="s">
        <v>32</v>
      </c>
      <c r="E103" s="8"/>
      <c r="F103" s="8"/>
      <c r="G103" s="8"/>
      <c r="H103" s="8"/>
      <c r="I103" s="8"/>
      <c r="J103" s="8">
        <f t="shared" si="6"/>
        <v>0</v>
      </c>
      <c r="K103" s="6"/>
    </row>
    <row r="104" spans="2:11" ht="15.75">
      <c r="B104" s="41" t="s">
        <v>47</v>
      </c>
      <c r="C104" s="36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6"/>
        <v>28125.300000000003</v>
      </c>
      <c r="K104" s="6"/>
    </row>
    <row r="105" spans="2:11" ht="15.75">
      <c r="B105" s="42"/>
      <c r="C105" s="36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6"/>
        <v>1962.6000000000001</v>
      </c>
      <c r="K105" s="6"/>
    </row>
    <row r="106" spans="2:11" ht="15.75">
      <c r="B106" s="42"/>
      <c r="C106" s="36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6"/>
        <v>26162.7</v>
      </c>
      <c r="K106" s="6"/>
    </row>
    <row r="107" spans="2:11" ht="15.75">
      <c r="B107" s="42"/>
      <c r="C107" s="36"/>
      <c r="D107" s="11" t="s">
        <v>30</v>
      </c>
      <c r="E107" s="8"/>
      <c r="F107" s="8"/>
      <c r="G107" s="8"/>
      <c r="H107" s="8"/>
      <c r="I107" s="8"/>
      <c r="J107" s="8">
        <f t="shared" si="6"/>
        <v>0</v>
      </c>
      <c r="K107" s="6"/>
    </row>
    <row r="108" spans="2:11" ht="15.75">
      <c r="B108" s="42"/>
      <c r="C108" s="36"/>
      <c r="D108" s="11" t="s">
        <v>31</v>
      </c>
      <c r="E108" s="8"/>
      <c r="F108" s="8"/>
      <c r="G108" s="8"/>
      <c r="H108" s="8"/>
      <c r="I108" s="8"/>
      <c r="J108" s="8">
        <f t="shared" si="6"/>
        <v>0</v>
      </c>
      <c r="K108" s="6"/>
    </row>
    <row r="109" spans="2:11" ht="15.75">
      <c r="B109" s="43"/>
      <c r="C109" s="36"/>
      <c r="D109" s="12" t="s">
        <v>32</v>
      </c>
      <c r="E109" s="8"/>
      <c r="F109" s="8"/>
      <c r="G109" s="8"/>
      <c r="H109" s="8"/>
      <c r="I109" s="8"/>
      <c r="J109" s="8">
        <f t="shared" si="6"/>
        <v>0</v>
      </c>
      <c r="K109" s="6"/>
    </row>
    <row r="110" spans="2:11" ht="15.75">
      <c r="B110" s="41" t="s">
        <v>48</v>
      </c>
      <c r="C110" s="36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6"/>
        <v>778.4</v>
      </c>
      <c r="K110" s="6"/>
    </row>
    <row r="111" spans="2:11" ht="15.75">
      <c r="B111" s="42"/>
      <c r="C111" s="36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6"/>
        <v>54.5</v>
      </c>
      <c r="K111" s="6"/>
    </row>
    <row r="112" spans="2:11" ht="15.75">
      <c r="B112" s="42"/>
      <c r="C112" s="36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6"/>
        <v>723.9</v>
      </c>
      <c r="K112" s="6"/>
    </row>
    <row r="113" spans="2:11" ht="15.75">
      <c r="B113" s="42"/>
      <c r="C113" s="36"/>
      <c r="D113" s="11" t="s">
        <v>30</v>
      </c>
      <c r="E113" s="8"/>
      <c r="F113" s="8"/>
      <c r="G113" s="8"/>
      <c r="H113" s="8"/>
      <c r="I113" s="8"/>
      <c r="J113" s="8">
        <f t="shared" si="6"/>
        <v>0</v>
      </c>
      <c r="K113" s="6"/>
    </row>
    <row r="114" spans="2:11" ht="15.75">
      <c r="B114" s="42"/>
      <c r="C114" s="36"/>
      <c r="D114" s="11" t="s">
        <v>31</v>
      </c>
      <c r="E114" s="8"/>
      <c r="F114" s="8"/>
      <c r="G114" s="8"/>
      <c r="H114" s="8"/>
      <c r="I114" s="8"/>
      <c r="J114" s="8">
        <f t="shared" si="6"/>
        <v>0</v>
      </c>
      <c r="K114" s="6"/>
    </row>
    <row r="115" spans="2:11" ht="15.75">
      <c r="B115" s="43"/>
      <c r="C115" s="36"/>
      <c r="D115" s="12" t="s">
        <v>32</v>
      </c>
      <c r="E115" s="8"/>
      <c r="F115" s="8"/>
      <c r="G115" s="8"/>
      <c r="H115" s="8"/>
      <c r="I115" s="8"/>
      <c r="J115" s="8">
        <f t="shared" si="6"/>
        <v>0</v>
      </c>
      <c r="K115" s="6"/>
    </row>
    <row r="116" spans="2:11" ht="15.75">
      <c r="B116" s="41" t="s">
        <v>49</v>
      </c>
      <c r="C116" s="36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6"/>
        <v>4245.2</v>
      </c>
      <c r="K116" s="6"/>
    </row>
    <row r="117" spans="2:11" ht="15.75">
      <c r="B117" s="42"/>
      <c r="C117" s="36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6"/>
        <v>297.2</v>
      </c>
      <c r="K117" s="6"/>
    </row>
    <row r="118" spans="2:11" ht="15.75">
      <c r="B118" s="42"/>
      <c r="C118" s="36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6"/>
        <v>3948</v>
      </c>
      <c r="K118" s="6"/>
    </row>
    <row r="119" spans="2:11" ht="15.75">
      <c r="B119" s="42"/>
      <c r="C119" s="36"/>
      <c r="D119" s="11" t="s">
        <v>30</v>
      </c>
      <c r="E119" s="8"/>
      <c r="F119" s="8"/>
      <c r="G119" s="8"/>
      <c r="H119" s="8"/>
      <c r="I119" s="8"/>
      <c r="J119" s="8">
        <f t="shared" si="6"/>
        <v>0</v>
      </c>
      <c r="K119" s="6"/>
    </row>
    <row r="120" spans="2:11" ht="15.75">
      <c r="B120" s="42"/>
      <c r="C120" s="36"/>
      <c r="D120" s="11" t="s">
        <v>31</v>
      </c>
      <c r="E120" s="8"/>
      <c r="F120" s="8"/>
      <c r="G120" s="8"/>
      <c r="H120" s="8"/>
      <c r="I120" s="8"/>
      <c r="J120" s="8">
        <f t="shared" si="6"/>
        <v>0</v>
      </c>
      <c r="K120" s="6"/>
    </row>
    <row r="121" spans="2:11" ht="15.75">
      <c r="B121" s="43"/>
      <c r="C121" s="36"/>
      <c r="D121" s="12" t="s">
        <v>32</v>
      </c>
      <c r="E121" s="8"/>
      <c r="F121" s="8"/>
      <c r="G121" s="8"/>
      <c r="H121" s="8"/>
      <c r="I121" s="8"/>
      <c r="J121" s="8">
        <f t="shared" si="6"/>
        <v>0</v>
      </c>
      <c r="K121" s="6"/>
    </row>
    <row r="122" spans="2:11" ht="15.75">
      <c r="B122" s="68" t="s">
        <v>78</v>
      </c>
      <c r="C122" s="36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72"/>
      <c r="C123" s="36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72"/>
      <c r="C124" s="36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72"/>
      <c r="C125" s="36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72"/>
      <c r="C126" s="36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73"/>
      <c r="C127" s="36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71" t="s">
        <v>80</v>
      </c>
      <c r="C128" s="36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69"/>
      <c r="C129" s="36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69"/>
      <c r="C130" s="36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69"/>
      <c r="C131" s="36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69"/>
      <c r="C132" s="36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70"/>
      <c r="C133" s="36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88" t="s">
        <v>111</v>
      </c>
      <c r="C134" s="36" t="s">
        <v>38</v>
      </c>
      <c r="D134" s="11" t="s">
        <v>27</v>
      </c>
      <c r="E134" s="8"/>
      <c r="F134" s="8"/>
      <c r="G134" s="8">
        <f>G135+G136</f>
        <v>3800.2999999999997</v>
      </c>
      <c r="H134" s="8"/>
      <c r="I134" s="8"/>
      <c r="J134" s="8">
        <f>J135+J136</f>
        <v>3800.2999999999997</v>
      </c>
      <c r="K134" s="6"/>
    </row>
    <row r="135" spans="2:11" ht="15.75">
      <c r="B135" s="89"/>
      <c r="C135" s="36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>
      <c r="B136" s="89"/>
      <c r="C136" s="36"/>
      <c r="D136" s="11" t="s">
        <v>29</v>
      </c>
      <c r="E136" s="8"/>
      <c r="F136" s="8"/>
      <c r="G136" s="8">
        <v>3534.2</v>
      </c>
      <c r="H136" s="8"/>
      <c r="I136" s="8"/>
      <c r="J136" s="8">
        <v>3534.2</v>
      </c>
      <c r="K136" s="6"/>
    </row>
    <row r="137" spans="2:11" ht="15.75">
      <c r="B137" s="89"/>
      <c r="C137" s="36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5.75">
      <c r="B138" s="89"/>
      <c r="C138" s="36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39.75" customHeight="1">
      <c r="B139" s="90"/>
      <c r="C139" s="36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33" t="s">
        <v>50</v>
      </c>
      <c r="C140" s="33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6"/>
        <v>89672.9</v>
      </c>
      <c r="K140" s="6"/>
    </row>
    <row r="141" spans="2:11" ht="15.75">
      <c r="B141" s="34"/>
      <c r="C141" s="34"/>
      <c r="D141" s="11" t="s">
        <v>28</v>
      </c>
      <c r="E141" s="8">
        <v>580.1</v>
      </c>
      <c r="F141" s="8">
        <f>F147+F153</f>
        <v>1334.8</v>
      </c>
      <c r="G141" s="8">
        <f aca="true" t="shared" si="8" ref="G141:I143">G147+G153</f>
        <v>1420.8</v>
      </c>
      <c r="H141" s="8">
        <f t="shared" si="8"/>
        <v>2020.7</v>
      </c>
      <c r="I141" s="8">
        <f t="shared" si="8"/>
        <v>1479.3</v>
      </c>
      <c r="J141" s="8">
        <f t="shared" si="6"/>
        <v>6835.7</v>
      </c>
      <c r="K141" s="6"/>
    </row>
    <row r="142" spans="2:11" ht="15.75">
      <c r="B142" s="34"/>
      <c r="C142" s="34"/>
      <c r="D142" s="11" t="s">
        <v>29</v>
      </c>
      <c r="E142" s="8">
        <v>1618.3</v>
      </c>
      <c r="F142" s="8">
        <f>F148+F154</f>
        <v>3809</v>
      </c>
      <c r="G142" s="8">
        <f t="shared" si="8"/>
        <v>4719</v>
      </c>
      <c r="H142" s="8">
        <f t="shared" si="8"/>
        <v>4747.5</v>
      </c>
      <c r="I142" s="8">
        <f t="shared" si="8"/>
        <v>4882.9</v>
      </c>
      <c r="J142" s="8">
        <f t="shared" si="6"/>
        <v>19776.699999999997</v>
      </c>
      <c r="K142" s="6"/>
    </row>
    <row r="143" spans="2:11" ht="15.75">
      <c r="B143" s="34"/>
      <c r="C143" s="34"/>
      <c r="D143" s="11" t="s">
        <v>30</v>
      </c>
      <c r="E143" s="8">
        <v>6087.7</v>
      </c>
      <c r="F143" s="8">
        <f>F149+F155</f>
        <v>13924.1</v>
      </c>
      <c r="G143" s="8">
        <f t="shared" si="8"/>
        <v>14156.9</v>
      </c>
      <c r="H143" s="8">
        <f t="shared" si="8"/>
        <v>14242.9</v>
      </c>
      <c r="I143" s="8">
        <f t="shared" si="8"/>
        <v>14648.9</v>
      </c>
      <c r="J143" s="8">
        <f t="shared" si="6"/>
        <v>63060.5</v>
      </c>
      <c r="K143" s="6"/>
    </row>
    <row r="144" spans="2:11" ht="15.75">
      <c r="B144" s="34"/>
      <c r="C144" s="34"/>
      <c r="D144" s="11" t="s">
        <v>31</v>
      </c>
      <c r="E144" s="8"/>
      <c r="F144" s="8"/>
      <c r="G144" s="8"/>
      <c r="H144" s="8"/>
      <c r="I144" s="8"/>
      <c r="J144" s="8">
        <f t="shared" si="6"/>
        <v>0</v>
      </c>
      <c r="K144" s="6"/>
    </row>
    <row r="145" spans="2:11" ht="15.75">
      <c r="B145" s="35"/>
      <c r="C145" s="35"/>
      <c r="D145" s="12" t="s">
        <v>32</v>
      </c>
      <c r="E145" s="8"/>
      <c r="F145" s="8"/>
      <c r="G145" s="8"/>
      <c r="H145" s="8"/>
      <c r="I145" s="8"/>
      <c r="J145" s="8">
        <f t="shared" si="6"/>
        <v>0</v>
      </c>
      <c r="K145" s="6"/>
    </row>
    <row r="146" spans="2:11" ht="15.75">
      <c r="B146" s="80" t="s">
        <v>51</v>
      </c>
      <c r="C146" s="36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6"/>
        <v>89557.1</v>
      </c>
      <c r="K146" s="6"/>
    </row>
    <row r="147" spans="2:11" ht="15.75">
      <c r="B147" s="80"/>
      <c r="C147" s="36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6"/>
        <v>6827.6</v>
      </c>
      <c r="K147" s="6"/>
    </row>
    <row r="148" spans="2:11" ht="15.75">
      <c r="B148" s="80"/>
      <c r="C148" s="36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6"/>
        <v>19669</v>
      </c>
      <c r="K148" s="6"/>
    </row>
    <row r="149" spans="2:11" ht="15.75">
      <c r="B149" s="80"/>
      <c r="C149" s="36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6"/>
        <v>63060.5</v>
      </c>
      <c r="K149" s="6"/>
    </row>
    <row r="150" spans="2:11" ht="15.75">
      <c r="B150" s="80"/>
      <c r="C150" s="36"/>
      <c r="D150" s="14" t="s">
        <v>31</v>
      </c>
      <c r="E150" s="8"/>
      <c r="F150" s="8"/>
      <c r="G150" s="8"/>
      <c r="H150" s="8"/>
      <c r="I150" s="8"/>
      <c r="J150" s="8">
        <f t="shared" si="6"/>
        <v>0</v>
      </c>
      <c r="K150" s="6"/>
    </row>
    <row r="151" spans="2:11" ht="15.75">
      <c r="B151" s="80"/>
      <c r="C151" s="36"/>
      <c r="D151" s="15" t="s">
        <v>32</v>
      </c>
      <c r="E151" s="8"/>
      <c r="F151" s="8"/>
      <c r="G151" s="8"/>
      <c r="H151" s="8"/>
      <c r="I151" s="8"/>
      <c r="J151" s="8">
        <f t="shared" si="6"/>
        <v>0</v>
      </c>
      <c r="K151" s="6"/>
    </row>
    <row r="152" spans="2:11" ht="15.75">
      <c r="B152" s="77" t="s">
        <v>53</v>
      </c>
      <c r="C152" s="36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6"/>
        <v>115.8</v>
      </c>
      <c r="K152" s="6"/>
    </row>
    <row r="153" spans="2:11" ht="15.75">
      <c r="B153" s="78"/>
      <c r="C153" s="36"/>
      <c r="D153" s="14" t="s">
        <v>28</v>
      </c>
      <c r="E153" s="8"/>
      <c r="F153" s="8">
        <v>8.1</v>
      </c>
      <c r="G153" s="8"/>
      <c r="H153" s="8"/>
      <c r="I153" s="8"/>
      <c r="J153" s="8">
        <f t="shared" si="6"/>
        <v>8.1</v>
      </c>
      <c r="K153" s="6"/>
    </row>
    <row r="154" spans="2:11" ht="15.75">
      <c r="B154" s="78"/>
      <c r="C154" s="36"/>
      <c r="D154" s="14" t="s">
        <v>29</v>
      </c>
      <c r="E154" s="8"/>
      <c r="F154" s="8">
        <v>107.7</v>
      </c>
      <c r="G154" s="8"/>
      <c r="H154" s="8"/>
      <c r="I154" s="8"/>
      <c r="J154" s="8">
        <f t="shared" si="6"/>
        <v>107.7</v>
      </c>
      <c r="K154" s="6"/>
    </row>
    <row r="155" spans="2:11" ht="15.75">
      <c r="B155" s="78"/>
      <c r="C155" s="36"/>
      <c r="D155" s="14" t="s">
        <v>30</v>
      </c>
      <c r="E155" s="8"/>
      <c r="F155" s="8"/>
      <c r="G155" s="8"/>
      <c r="H155" s="8"/>
      <c r="I155" s="8"/>
      <c r="J155" s="8">
        <f t="shared" si="6"/>
        <v>0</v>
      </c>
      <c r="K155" s="6"/>
    </row>
    <row r="156" spans="2:11" ht="15.75">
      <c r="B156" s="78"/>
      <c r="C156" s="36"/>
      <c r="D156" s="14" t="s">
        <v>31</v>
      </c>
      <c r="E156" s="8"/>
      <c r="F156" s="8"/>
      <c r="G156" s="8"/>
      <c r="H156" s="8"/>
      <c r="I156" s="8"/>
      <c r="J156" s="8">
        <f t="shared" si="6"/>
        <v>0</v>
      </c>
      <c r="K156" s="6"/>
    </row>
    <row r="157" spans="2:11" ht="15.75">
      <c r="B157" s="79"/>
      <c r="C157" s="36"/>
      <c r="D157" s="15" t="s">
        <v>32</v>
      </c>
      <c r="E157" s="8"/>
      <c r="F157" s="8"/>
      <c r="G157" s="8"/>
      <c r="H157" s="8"/>
      <c r="I157" s="8"/>
      <c r="J157" s="8">
        <f t="shared" si="6"/>
        <v>0</v>
      </c>
      <c r="K157" s="6"/>
    </row>
    <row r="158" spans="2:11" ht="15.75">
      <c r="B158" s="33" t="s">
        <v>55</v>
      </c>
      <c r="C158" s="38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34"/>
      <c r="C159" s="39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34"/>
      <c r="C160" s="39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34"/>
      <c r="C161" s="39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34"/>
      <c r="C162" s="39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35"/>
      <c r="C163" s="40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41" t="s">
        <v>54</v>
      </c>
      <c r="C164" s="36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59"/>
      <c r="C165" s="36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59"/>
      <c r="C166" s="36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59"/>
      <c r="C167" s="36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59"/>
      <c r="C168" s="36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60"/>
      <c r="C169" s="36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33" t="s">
        <v>74</v>
      </c>
      <c r="C170" s="38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9" ref="J170:J181">E170+F170+G170+H170+I170</f>
        <v>11382.6</v>
      </c>
      <c r="K170" s="6"/>
    </row>
    <row r="171" spans="2:11" ht="15.75">
      <c r="B171" s="34"/>
      <c r="C171" s="39"/>
      <c r="D171" s="11" t="s">
        <v>28</v>
      </c>
      <c r="E171" s="8"/>
      <c r="F171" s="8"/>
      <c r="G171" s="8"/>
      <c r="H171" s="8"/>
      <c r="I171" s="8"/>
      <c r="J171" s="8">
        <f t="shared" si="9"/>
        <v>0</v>
      </c>
      <c r="K171" s="6"/>
    </row>
    <row r="172" spans="2:11" ht="15.75">
      <c r="B172" s="34"/>
      <c r="C172" s="39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9"/>
        <v>11382.6</v>
      </c>
      <c r="K172" s="6"/>
    </row>
    <row r="173" spans="2:11" ht="15.75">
      <c r="B173" s="34"/>
      <c r="C173" s="39"/>
      <c r="D173" s="11" t="s">
        <v>30</v>
      </c>
      <c r="E173" s="8"/>
      <c r="F173" s="8"/>
      <c r="G173" s="8"/>
      <c r="H173" s="8"/>
      <c r="I173" s="8"/>
      <c r="J173" s="8">
        <f t="shared" si="9"/>
        <v>0</v>
      </c>
      <c r="K173" s="6"/>
    </row>
    <row r="174" spans="2:11" ht="15.75">
      <c r="B174" s="34"/>
      <c r="C174" s="39"/>
      <c r="D174" s="11" t="s">
        <v>31</v>
      </c>
      <c r="E174" s="8"/>
      <c r="F174" s="8"/>
      <c r="G174" s="8"/>
      <c r="H174" s="8"/>
      <c r="I174" s="8"/>
      <c r="J174" s="8">
        <f t="shared" si="9"/>
        <v>0</v>
      </c>
      <c r="K174" s="6"/>
    </row>
    <row r="175" spans="2:11" ht="15.75">
      <c r="B175" s="35"/>
      <c r="C175" s="40"/>
      <c r="D175" s="12" t="s">
        <v>32</v>
      </c>
      <c r="E175" s="8"/>
      <c r="F175" s="8"/>
      <c r="G175" s="8"/>
      <c r="H175" s="8"/>
      <c r="I175" s="8"/>
      <c r="J175" s="8">
        <f t="shared" si="9"/>
        <v>0</v>
      </c>
      <c r="K175" s="6"/>
    </row>
    <row r="176" spans="2:11" ht="15.75">
      <c r="B176" s="41" t="s">
        <v>75</v>
      </c>
      <c r="C176" s="36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9"/>
        <v>11382.6</v>
      </c>
      <c r="K176" s="6"/>
    </row>
    <row r="177" spans="2:11" ht="15.75">
      <c r="B177" s="59"/>
      <c r="C177" s="36"/>
      <c r="D177" s="11" t="s">
        <v>28</v>
      </c>
      <c r="E177" s="8"/>
      <c r="F177" s="8"/>
      <c r="G177" s="8"/>
      <c r="H177" s="8"/>
      <c r="I177" s="8"/>
      <c r="J177" s="8">
        <f t="shared" si="9"/>
        <v>0</v>
      </c>
      <c r="K177" s="6"/>
    </row>
    <row r="178" spans="2:11" ht="15.75">
      <c r="B178" s="59"/>
      <c r="C178" s="36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9"/>
        <v>11382.6</v>
      </c>
      <c r="K178" s="6"/>
    </row>
    <row r="179" spans="2:11" ht="15.75">
      <c r="B179" s="59"/>
      <c r="C179" s="36"/>
      <c r="D179" s="11" t="s">
        <v>30</v>
      </c>
      <c r="E179" s="8"/>
      <c r="F179" s="8"/>
      <c r="G179" s="8"/>
      <c r="H179" s="8"/>
      <c r="I179" s="8"/>
      <c r="J179" s="8">
        <f t="shared" si="9"/>
        <v>0</v>
      </c>
      <c r="K179" s="6"/>
    </row>
    <row r="180" spans="2:11" ht="15.75">
      <c r="B180" s="59"/>
      <c r="C180" s="36"/>
      <c r="D180" s="11" t="s">
        <v>31</v>
      </c>
      <c r="E180" s="8"/>
      <c r="F180" s="8"/>
      <c r="G180" s="8"/>
      <c r="H180" s="8"/>
      <c r="I180" s="8"/>
      <c r="J180" s="8">
        <f t="shared" si="9"/>
        <v>0</v>
      </c>
      <c r="K180" s="6"/>
    </row>
    <row r="181" spans="2:11" ht="15.75">
      <c r="B181" s="60"/>
      <c r="C181" s="36"/>
      <c r="D181" s="12" t="s">
        <v>32</v>
      </c>
      <c r="E181" s="8"/>
      <c r="F181" s="8"/>
      <c r="G181" s="8"/>
      <c r="H181" s="8"/>
      <c r="I181" s="8"/>
      <c r="J181" s="8">
        <f t="shared" si="9"/>
        <v>0</v>
      </c>
      <c r="K181" s="6"/>
    </row>
    <row r="182" spans="2:11" ht="15.75">
      <c r="B182" s="76" t="s">
        <v>56</v>
      </c>
      <c r="C182" s="46" t="s">
        <v>21</v>
      </c>
      <c r="D182" s="11" t="s">
        <v>27</v>
      </c>
      <c r="E182" s="5">
        <f>E188</f>
        <v>28408.1</v>
      </c>
      <c r="F182" s="5">
        <f>F188</f>
        <v>26642.699999999997</v>
      </c>
      <c r="G182" s="5">
        <f>G188</f>
        <v>92014.6</v>
      </c>
      <c r="H182" s="5">
        <f>SUM(H183:H185)</f>
        <v>55294.4</v>
      </c>
      <c r="I182" s="5">
        <f>I188</f>
        <v>28274.4</v>
      </c>
      <c r="J182" s="5">
        <f t="shared" si="6"/>
        <v>230634.19999999998</v>
      </c>
      <c r="K182" s="6"/>
    </row>
    <row r="183" spans="2:11" ht="15.75">
      <c r="B183" s="76"/>
      <c r="C183" s="46"/>
      <c r="D183" s="11" t="s">
        <v>28</v>
      </c>
      <c r="E183" s="16">
        <f>E194+E201+E266+E278+E296+E314+E338+E356+E362+E368+E374+E380+E260</f>
        <v>15729.6</v>
      </c>
      <c r="F183" s="16">
        <f aca="true" t="shared" si="10" ref="F183:I187">F189</f>
        <v>8929.300000000001</v>
      </c>
      <c r="G183" s="16">
        <f t="shared" si="10"/>
        <v>18974.9</v>
      </c>
      <c r="H183" s="16">
        <f>H195+H201+H260+H266+H284+H356+H368+H374+H380</f>
        <v>20192.3</v>
      </c>
      <c r="I183" s="16">
        <f>I189</f>
        <v>8903.400000000001</v>
      </c>
      <c r="J183" s="5">
        <f t="shared" si="6"/>
        <v>72729.5</v>
      </c>
      <c r="K183" s="6"/>
    </row>
    <row r="184" spans="2:11" ht="15.75">
      <c r="B184" s="76"/>
      <c r="C184" s="46"/>
      <c r="D184" s="11" t="s">
        <v>29</v>
      </c>
      <c r="E184" s="5">
        <f>E190</f>
        <v>10448.199999999999</v>
      </c>
      <c r="F184" s="8">
        <f t="shared" si="10"/>
        <v>17713.399999999998</v>
      </c>
      <c r="G184" s="8">
        <f t="shared" si="10"/>
        <v>37481.5</v>
      </c>
      <c r="H184" s="8">
        <f>H190</f>
        <v>21559.7</v>
      </c>
      <c r="I184" s="8">
        <f>I190</f>
        <v>19371</v>
      </c>
      <c r="J184" s="5">
        <f t="shared" si="6"/>
        <v>106573.8</v>
      </c>
      <c r="K184" s="6"/>
    </row>
    <row r="185" spans="2:11" ht="15.75">
      <c r="B185" s="76"/>
      <c r="C185" s="46"/>
      <c r="D185" s="11" t="s">
        <v>30</v>
      </c>
      <c r="E185" s="8">
        <f>E191</f>
        <v>2230.2999999999997</v>
      </c>
      <c r="F185" s="8">
        <f t="shared" si="10"/>
        <v>0</v>
      </c>
      <c r="G185" s="8">
        <f t="shared" si="10"/>
        <v>35558.2</v>
      </c>
      <c r="H185" s="8">
        <f>H191</f>
        <v>13542.4</v>
      </c>
      <c r="I185" s="8">
        <f t="shared" si="10"/>
        <v>0</v>
      </c>
      <c r="J185" s="5">
        <f t="shared" si="6"/>
        <v>51330.9</v>
      </c>
      <c r="K185" s="6"/>
    </row>
    <row r="186" spans="2:11" ht="15.75">
      <c r="B186" s="76"/>
      <c r="C186" s="46"/>
      <c r="D186" s="11" t="s">
        <v>31</v>
      </c>
      <c r="E186" s="8">
        <f>E192</f>
        <v>0</v>
      </c>
      <c r="F186" s="8">
        <f t="shared" si="10"/>
        <v>0</v>
      </c>
      <c r="G186" s="8">
        <f t="shared" si="10"/>
        <v>0</v>
      </c>
      <c r="H186" s="8">
        <f t="shared" si="10"/>
        <v>0</v>
      </c>
      <c r="I186" s="8">
        <f t="shared" si="10"/>
        <v>0</v>
      </c>
      <c r="J186" s="8">
        <f t="shared" si="6"/>
        <v>0</v>
      </c>
      <c r="K186" s="6"/>
    </row>
    <row r="187" spans="2:11" ht="15.75">
      <c r="B187" s="76"/>
      <c r="C187" s="46"/>
      <c r="D187" s="12" t="s">
        <v>32</v>
      </c>
      <c r="E187" s="8">
        <f>E193</f>
        <v>0</v>
      </c>
      <c r="F187" s="8">
        <f t="shared" si="10"/>
        <v>0</v>
      </c>
      <c r="G187" s="8">
        <f t="shared" si="10"/>
        <v>0</v>
      </c>
      <c r="H187" s="8">
        <f t="shared" si="10"/>
        <v>0</v>
      </c>
      <c r="I187" s="8">
        <f t="shared" si="10"/>
        <v>0</v>
      </c>
      <c r="J187" s="8">
        <f t="shared" si="6"/>
        <v>0</v>
      </c>
      <c r="K187" s="6"/>
    </row>
    <row r="188" spans="2:11" ht="15.75">
      <c r="B188" s="76"/>
      <c r="C188" s="38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92014.6</v>
      </c>
      <c r="H188" s="8">
        <f>H189+H190+H191+H192+H193</f>
        <v>55294.4</v>
      </c>
      <c r="I188" s="8">
        <f>I189+I190+I191+I192+I193</f>
        <v>28274.4</v>
      </c>
      <c r="J188" s="8">
        <f t="shared" si="6"/>
        <v>230634.19999999998</v>
      </c>
      <c r="K188" s="6"/>
    </row>
    <row r="189" spans="2:11" ht="15.75">
      <c r="B189" s="76"/>
      <c r="C189" s="39"/>
      <c r="D189" s="11" t="s">
        <v>28</v>
      </c>
      <c r="E189" s="8">
        <f>E195+E201+E260+E266+E278+E296+E314+E338+E356+E362+E368+E374+E380</f>
        <v>15729.6</v>
      </c>
      <c r="F189" s="8">
        <f>F195+F201+F260+F266+F278+F296+F314+F338+F356+F362+F368+F374+F380</f>
        <v>8929.300000000001</v>
      </c>
      <c r="G189" s="8">
        <f>G195+G201+G260+G266+G278+G296+G314+G338+G356+G362+G368+G374+G380</f>
        <v>18974.9</v>
      </c>
      <c r="H189" s="8">
        <v>20192.3</v>
      </c>
      <c r="I189" s="8">
        <f>I195+I201+I260+I266+I278+I296+I314+I338+I356+I362+I368+I374+I380</f>
        <v>8903.400000000001</v>
      </c>
      <c r="J189" s="8">
        <f t="shared" si="6"/>
        <v>72729.5</v>
      </c>
      <c r="K189" s="6"/>
    </row>
    <row r="190" spans="2:11" ht="15.75">
      <c r="B190" s="76"/>
      <c r="C190" s="39"/>
      <c r="D190" s="11" t="s">
        <v>29</v>
      </c>
      <c r="E190" s="8">
        <f>E196+E202+E261+E267+E297+E315+E339+E357+E363+E369+E375+E381+E279</f>
        <v>10448.199999999999</v>
      </c>
      <c r="F190" s="8">
        <f>F196+F202+F261+F267+F297+F315+F339+F357+F363+F369+F375+F381+F279</f>
        <v>17713.399999999998</v>
      </c>
      <c r="G190" s="8">
        <f>G202+G267+G279+G297+G315+G339</f>
        <v>37481.5</v>
      </c>
      <c r="H190" s="8">
        <f>H202+H261+H267+H279+H297+H315+H345</f>
        <v>21559.7</v>
      </c>
      <c r="I190" s="8">
        <f>I196+I202+I261+I267+I297+I315+I339+I357+I363+I369+I375+I381+I279</f>
        <v>19371</v>
      </c>
      <c r="J190" s="8">
        <f>J196+J202+J261+J267+J297+J315+J339+J357+J363+J369+J375+J381+J279</f>
        <v>104799.9</v>
      </c>
      <c r="K190" s="6"/>
    </row>
    <row r="191" spans="2:11" ht="15.75">
      <c r="B191" s="76"/>
      <c r="C191" s="39"/>
      <c r="D191" s="11" t="s">
        <v>30</v>
      </c>
      <c r="E191" s="8">
        <f>E197+E203+E262+E268+E280+E298+E316+E340+E358+E364+E370+E376+E382</f>
        <v>2230.2999999999997</v>
      </c>
      <c r="F191" s="8">
        <f>F197+F203+F262+F268+F280+F298+F316+F340+F358+F364+F370+F376+F382</f>
        <v>0</v>
      </c>
      <c r="G191" s="8">
        <f>G203+G340</f>
        <v>35558.2</v>
      </c>
      <c r="H191" s="8">
        <f>H256</f>
        <v>13542.4</v>
      </c>
      <c r="I191" s="8">
        <f>I197+I203+I262+I268+I280+I298+I316+I340+I358+I364+I370+I376+I382</f>
        <v>0</v>
      </c>
      <c r="J191" s="8">
        <f t="shared" si="6"/>
        <v>51330.9</v>
      </c>
      <c r="K191" s="6"/>
    </row>
    <row r="192" spans="2:11" ht="15.75">
      <c r="B192" s="76"/>
      <c r="C192" s="39"/>
      <c r="D192" s="11" t="s">
        <v>31</v>
      </c>
      <c r="E192" s="8">
        <f>E198+E204+E263+E269+E299+E341+E359+E365+E371+E377+E383</f>
        <v>0</v>
      </c>
      <c r="F192" s="8">
        <f>F198+F204+F263+F269+F299+F341+F359+F365+F371+F377+F383</f>
        <v>0</v>
      </c>
      <c r="G192" s="8">
        <f>G198+G204+G263+G269+G299+G341+G359+G365+G371+G377+G383</f>
        <v>0</v>
      </c>
      <c r="H192" s="8">
        <f>H198+H204+H263+H269+H299+H341+H359+H365+H371+H377+H383</f>
        <v>0</v>
      </c>
      <c r="I192" s="8">
        <f>I198+I204+I263+I269+I299+I341+I359+I365+I371+I377+I383</f>
        <v>0</v>
      </c>
      <c r="J192" s="8">
        <f t="shared" si="6"/>
        <v>0</v>
      </c>
      <c r="K192" s="6"/>
    </row>
    <row r="193" spans="2:11" ht="15.75">
      <c r="B193" s="76"/>
      <c r="C193" s="40"/>
      <c r="D193" s="12" t="s">
        <v>32</v>
      </c>
      <c r="E193" s="8">
        <f>E199+E205+E264+E270+E300+E318+E342+E360+E366+E372+E378+E384</f>
        <v>0</v>
      </c>
      <c r="F193" s="8">
        <f>F199+F205+F264+F270+F300+F318+F342+F360+F366+F372+F378+F384</f>
        <v>0</v>
      </c>
      <c r="G193" s="8">
        <f>G199+G205+G264+G270+G300+G318+G342+G360+G366+G372+G378+G384</f>
        <v>0</v>
      </c>
      <c r="H193" s="8">
        <f>H199+H205+H264+H270+H300+H318+H342+H360+H366+H372+H378+H384</f>
        <v>0</v>
      </c>
      <c r="I193" s="8">
        <f>I199+I205+I264+I270+I300+I318+I342+I360+I366+I372+I378+I384</f>
        <v>0</v>
      </c>
      <c r="J193" s="8">
        <f t="shared" si="6"/>
        <v>0</v>
      </c>
      <c r="K193" s="6"/>
    </row>
    <row r="194" spans="2:11" ht="15.75">
      <c r="B194" s="67" t="s">
        <v>57</v>
      </c>
      <c r="C194" s="38" t="s">
        <v>6</v>
      </c>
      <c r="D194" s="11" t="s">
        <v>27</v>
      </c>
      <c r="E194" s="8">
        <f aca="true" t="shared" si="11" ref="E194:J194">E195+E196+E197+E198+E199</f>
        <v>1849.7</v>
      </c>
      <c r="F194" s="8">
        <f t="shared" si="11"/>
        <v>2540.9</v>
      </c>
      <c r="G194" s="8">
        <f t="shared" si="11"/>
        <v>1712.1</v>
      </c>
      <c r="H194" s="8">
        <f t="shared" si="11"/>
        <v>6167.2</v>
      </c>
      <c r="I194" s="8">
        <f t="shared" si="11"/>
        <v>2870.2</v>
      </c>
      <c r="J194" s="8">
        <f t="shared" si="11"/>
        <v>13366.2</v>
      </c>
      <c r="K194" s="6"/>
    </row>
    <row r="195" spans="2:11" ht="15.75">
      <c r="B195" s="67"/>
      <c r="C195" s="39"/>
      <c r="D195" s="11" t="s">
        <v>28</v>
      </c>
      <c r="E195" s="8">
        <v>1849.7</v>
      </c>
      <c r="F195" s="8">
        <v>2540.9</v>
      </c>
      <c r="G195" s="8">
        <v>1712.1</v>
      </c>
      <c r="H195" s="8">
        <v>6167.2</v>
      </c>
      <c r="I195" s="8">
        <v>1096.3</v>
      </c>
      <c r="J195" s="8">
        <f>SUM(E195:I195)</f>
        <v>13366.2</v>
      </c>
      <c r="K195" s="6"/>
    </row>
    <row r="196" spans="2:11" ht="15.75">
      <c r="B196" s="67"/>
      <c r="C196" s="39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67"/>
      <c r="C197" s="39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67"/>
      <c r="C198" s="39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67"/>
      <c r="C199" s="40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67" t="s">
        <v>58</v>
      </c>
      <c r="C200" s="38" t="s">
        <v>6</v>
      </c>
      <c r="D200" s="11" t="s">
        <v>27</v>
      </c>
      <c r="E200" s="8">
        <f aca="true" t="shared" si="12" ref="E200:J200">E201+E202+E203+E204+E205</f>
        <v>13430.8</v>
      </c>
      <c r="F200" s="8">
        <f t="shared" si="12"/>
        <v>19162.8</v>
      </c>
      <c r="G200" s="8">
        <f t="shared" si="12"/>
        <v>77530.29999999999</v>
      </c>
      <c r="H200" s="8">
        <f>SUM(H201:H203)</f>
        <v>40205</v>
      </c>
      <c r="I200" s="8">
        <f t="shared" si="12"/>
        <v>4947.4</v>
      </c>
      <c r="J200" s="8">
        <f t="shared" si="12"/>
        <v>155276.3</v>
      </c>
      <c r="K200" s="6"/>
    </row>
    <row r="201" spans="2:11" ht="15.75">
      <c r="B201" s="67"/>
      <c r="C201" s="39"/>
      <c r="D201" s="11" t="s">
        <v>28</v>
      </c>
      <c r="E201" s="8">
        <v>8032.4</v>
      </c>
      <c r="F201" s="8">
        <v>4558.7</v>
      </c>
      <c r="G201" s="8">
        <v>14762.4</v>
      </c>
      <c r="H201" s="8">
        <f>H219+H225+H231+H237+H243+H254</f>
        <v>12817.300000000001</v>
      </c>
      <c r="I201" s="8">
        <f>I248</f>
        <v>4947.4</v>
      </c>
      <c r="J201" s="8">
        <f aca="true" t="shared" si="13" ref="J201:J217">SUM(E201:I201)</f>
        <v>45118.200000000004</v>
      </c>
      <c r="K201" s="6"/>
    </row>
    <row r="202" spans="2:11" ht="15.75">
      <c r="B202" s="67"/>
      <c r="C202" s="39"/>
      <c r="D202" s="11" t="s">
        <v>29</v>
      </c>
      <c r="E202" s="8">
        <v>3183.2</v>
      </c>
      <c r="F202" s="8">
        <f>F208+F214</f>
        <v>14604.099999999999</v>
      </c>
      <c r="G202" s="8">
        <v>27657.3</v>
      </c>
      <c r="H202" s="8">
        <f>H255</f>
        <v>13845.3</v>
      </c>
      <c r="I202" s="8">
        <f>I208+I214</f>
        <v>0</v>
      </c>
      <c r="J202" s="8">
        <f t="shared" si="13"/>
        <v>59289.899999999994</v>
      </c>
      <c r="K202" s="6"/>
    </row>
    <row r="203" spans="2:11" ht="15.75">
      <c r="B203" s="67"/>
      <c r="C203" s="39"/>
      <c r="D203" s="11" t="s">
        <v>30</v>
      </c>
      <c r="E203" s="8">
        <v>2215.2</v>
      </c>
      <c r="F203" s="8">
        <f>F209+F215</f>
        <v>0</v>
      </c>
      <c r="G203" s="8">
        <v>35110.6</v>
      </c>
      <c r="H203" s="8">
        <f>H256</f>
        <v>13542.4</v>
      </c>
      <c r="I203" s="8">
        <f>I209+I215</f>
        <v>0</v>
      </c>
      <c r="J203" s="8">
        <f t="shared" si="13"/>
        <v>50868.2</v>
      </c>
      <c r="K203" s="6"/>
    </row>
    <row r="204" spans="2:11" ht="15.75">
      <c r="B204" s="67"/>
      <c r="C204" s="39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7"/>
      <c r="C205" s="40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64" t="s">
        <v>59</v>
      </c>
      <c r="C206" s="36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3785.5</v>
      </c>
      <c r="H206" s="8">
        <f>H207+H208</f>
        <v>0</v>
      </c>
      <c r="I206" s="8"/>
      <c r="J206" s="8">
        <f t="shared" si="13"/>
        <v>6119.700000000001</v>
      </c>
      <c r="K206" s="6"/>
    </row>
    <row r="207" spans="2:11" ht="15.75">
      <c r="B207" s="65"/>
      <c r="C207" s="36"/>
      <c r="D207" s="11" t="s">
        <v>28</v>
      </c>
      <c r="E207" s="8"/>
      <c r="F207" s="8">
        <v>163.4</v>
      </c>
      <c r="G207" s="8">
        <v>265</v>
      </c>
      <c r="H207" s="8">
        <v>0</v>
      </c>
      <c r="I207" s="8"/>
      <c r="J207" s="8">
        <f t="shared" si="13"/>
        <v>428.4</v>
      </c>
      <c r="K207" s="6"/>
    </row>
    <row r="208" spans="2:11" ht="15.75">
      <c r="B208" s="65"/>
      <c r="C208" s="36"/>
      <c r="D208" s="11" t="s">
        <v>29</v>
      </c>
      <c r="E208" s="8"/>
      <c r="F208" s="8">
        <v>2170.8</v>
      </c>
      <c r="G208" s="8">
        <v>3520.5</v>
      </c>
      <c r="H208" s="8">
        <v>0</v>
      </c>
      <c r="I208" s="8"/>
      <c r="J208" s="8">
        <f t="shared" si="13"/>
        <v>5691.3</v>
      </c>
      <c r="K208" s="6"/>
    </row>
    <row r="209" spans="2:11" ht="15.75">
      <c r="B209" s="65"/>
      <c r="C209" s="36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5"/>
      <c r="C210" s="36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6"/>
      <c r="C211" s="36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61" t="s">
        <v>60</v>
      </c>
      <c r="C212" s="36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42"/>
      <c r="C213" s="36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42"/>
      <c r="C214" s="36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42"/>
      <c r="C215" s="36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42"/>
      <c r="C216" s="36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43"/>
      <c r="C217" s="36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>
      <c r="B218" s="68" t="s">
        <v>77</v>
      </c>
      <c r="C218" s="36" t="s">
        <v>52</v>
      </c>
      <c r="D218" s="11" t="s">
        <v>27</v>
      </c>
      <c r="E218" s="8"/>
      <c r="F218" s="8">
        <f>F219</f>
        <v>3466.2</v>
      </c>
      <c r="G218" s="8">
        <f>G219+G220+G221</f>
        <v>10038.1</v>
      </c>
      <c r="H218" s="8">
        <f>SUM(H219:H223)</f>
        <v>1126.8</v>
      </c>
      <c r="I218" s="8"/>
      <c r="J218" s="8">
        <f>SUM(E218:I218)</f>
        <v>14631.099999999999</v>
      </c>
      <c r="K218" s="6"/>
    </row>
    <row r="219" spans="2:11" ht="15.75">
      <c r="B219" s="69"/>
      <c r="C219" s="36"/>
      <c r="D219" s="11" t="s">
        <v>28</v>
      </c>
      <c r="E219" s="8"/>
      <c r="F219" s="8">
        <v>3466.2</v>
      </c>
      <c r="G219" s="8">
        <v>10038.1</v>
      </c>
      <c r="H219" s="8">
        <v>0</v>
      </c>
      <c r="I219" s="8"/>
      <c r="J219" s="8">
        <f>SUM(E219:I219)</f>
        <v>13504.3</v>
      </c>
      <c r="K219" s="6"/>
    </row>
    <row r="220" spans="2:11" ht="15.75">
      <c r="B220" s="69"/>
      <c r="C220" s="36"/>
      <c r="D220" s="11" t="s">
        <v>29</v>
      </c>
      <c r="E220" s="8"/>
      <c r="F220" s="8" t="s">
        <v>18</v>
      </c>
      <c r="G220" s="8"/>
      <c r="H220" s="8">
        <f>H226+H232+H238+H249</f>
        <v>1126.8</v>
      </c>
      <c r="I220" s="8"/>
      <c r="J220" s="8"/>
      <c r="K220" s="6"/>
    </row>
    <row r="221" spans="2:11" ht="15.75">
      <c r="B221" s="69"/>
      <c r="C221" s="36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69"/>
      <c r="C222" s="36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0"/>
      <c r="C223" s="36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71" t="s">
        <v>79</v>
      </c>
      <c r="C224" s="36" t="s">
        <v>52</v>
      </c>
      <c r="D224" s="11" t="s">
        <v>27</v>
      </c>
      <c r="E224" s="8"/>
      <c r="F224" s="8"/>
      <c r="G224" s="8"/>
      <c r="H224" s="8"/>
      <c r="I224" s="8">
        <v>0</v>
      </c>
      <c r="J224" s="8">
        <f>SUM(E224:I224)</f>
        <v>0</v>
      </c>
      <c r="K224" s="6"/>
    </row>
    <row r="225" spans="2:11" ht="15.75">
      <c r="B225" s="72"/>
      <c r="C225" s="36"/>
      <c r="D225" s="11" t="s">
        <v>28</v>
      </c>
      <c r="E225" s="8"/>
      <c r="F225" s="8"/>
      <c r="G225" s="8"/>
      <c r="H225" s="8">
        <f>SUM(H226:H228)</f>
        <v>1126.8</v>
      </c>
      <c r="I225" s="8">
        <v>0</v>
      </c>
      <c r="J225" s="8">
        <f>SUM(E225:I225)</f>
        <v>1126.8</v>
      </c>
      <c r="K225" s="6"/>
    </row>
    <row r="226" spans="2:11" ht="15.75">
      <c r="B226" s="72"/>
      <c r="C226" s="36"/>
      <c r="D226" s="11" t="s">
        <v>29</v>
      </c>
      <c r="E226" s="8"/>
      <c r="F226" s="8"/>
      <c r="G226" s="8"/>
      <c r="H226" s="8">
        <v>1126.8</v>
      </c>
      <c r="I226" s="8">
        <v>0</v>
      </c>
      <c r="J226" s="8">
        <f>SUM(E226:I226)</f>
        <v>1126.8</v>
      </c>
      <c r="K226" s="6"/>
    </row>
    <row r="227" spans="2:11" ht="15.75">
      <c r="B227" s="72"/>
      <c r="C227" s="36"/>
      <c r="D227" s="11" t="s">
        <v>30</v>
      </c>
      <c r="E227" s="8"/>
      <c r="F227" s="8"/>
      <c r="G227" s="8"/>
      <c r="H227" s="8">
        <v>0</v>
      </c>
      <c r="I227" s="8">
        <v>0</v>
      </c>
      <c r="J227" s="8">
        <f>SUM(E227:I227)</f>
        <v>0</v>
      </c>
      <c r="K227" s="6"/>
    </row>
    <row r="228" spans="2:11" ht="15.75">
      <c r="B228" s="72"/>
      <c r="C228" s="36"/>
      <c r="D228" s="11" t="s">
        <v>31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73"/>
      <c r="C229" s="36"/>
      <c r="D229" s="12" t="s">
        <v>32</v>
      </c>
      <c r="E229" s="8"/>
      <c r="F229" s="8"/>
      <c r="G229" s="8"/>
      <c r="H229" s="8"/>
      <c r="I229" s="8"/>
      <c r="J229" s="8"/>
      <c r="K229" s="6"/>
    </row>
    <row r="230" spans="2:11" ht="15.75">
      <c r="B230" s="71" t="s">
        <v>83</v>
      </c>
      <c r="C230" s="36" t="s">
        <v>52</v>
      </c>
      <c r="D230" s="11" t="s">
        <v>27</v>
      </c>
      <c r="E230" s="8"/>
      <c r="F230" s="8"/>
      <c r="G230" s="8"/>
      <c r="H230" s="8">
        <f>SUM(H231:H234)</f>
        <v>3197.3</v>
      </c>
      <c r="I230" s="8">
        <v>0</v>
      </c>
      <c r="J230" s="8">
        <f>SUM(E230:I230)</f>
        <v>3197.3</v>
      </c>
      <c r="K230" s="6"/>
    </row>
    <row r="231" spans="2:11" ht="15.75">
      <c r="B231" s="72"/>
      <c r="C231" s="36"/>
      <c r="D231" s="11" t="s">
        <v>28</v>
      </c>
      <c r="E231" s="8"/>
      <c r="F231" s="8"/>
      <c r="G231" s="8"/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72"/>
      <c r="C232" s="36"/>
      <c r="D232" s="11" t="s">
        <v>29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72"/>
      <c r="C233" s="36"/>
      <c r="D233" s="11" t="s">
        <v>30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72"/>
      <c r="C234" s="36"/>
      <c r="D234" s="11" t="s">
        <v>31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73"/>
      <c r="C235" s="36"/>
      <c r="D235" s="12" t="s">
        <v>32</v>
      </c>
      <c r="E235" s="8"/>
      <c r="F235" s="8"/>
      <c r="G235" s="8"/>
      <c r="H235" s="8"/>
      <c r="I235" s="8"/>
      <c r="J235" s="8"/>
      <c r="K235" s="6"/>
    </row>
    <row r="236" spans="2:11" ht="15.75">
      <c r="B236" s="71" t="s">
        <v>84</v>
      </c>
      <c r="C236" s="36" t="s">
        <v>52</v>
      </c>
      <c r="D236" s="11" t="s">
        <v>27</v>
      </c>
      <c r="E236" s="8"/>
      <c r="F236" s="8"/>
      <c r="G236" s="8"/>
      <c r="H236" s="8">
        <f>SUM(H237:H240)</f>
        <v>1900.3</v>
      </c>
      <c r="I236" s="8">
        <v>0</v>
      </c>
      <c r="J236" s="8">
        <f>SUM(E236:I236)</f>
        <v>1900.3</v>
      </c>
      <c r="K236" s="6"/>
    </row>
    <row r="237" spans="2:11" ht="15.75">
      <c r="B237" s="72"/>
      <c r="C237" s="36"/>
      <c r="D237" s="11" t="s">
        <v>28</v>
      </c>
      <c r="E237" s="8"/>
      <c r="F237" s="8"/>
      <c r="G237" s="8"/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72"/>
      <c r="C238" s="36"/>
      <c r="D238" s="11" t="s">
        <v>29</v>
      </c>
      <c r="E238" s="8"/>
      <c r="F238" s="8"/>
      <c r="G238" s="8"/>
      <c r="H238" s="8">
        <v>0</v>
      </c>
      <c r="I238" s="8">
        <v>0</v>
      </c>
      <c r="J238" s="8">
        <f>SUM(E238:I238)</f>
        <v>0</v>
      </c>
      <c r="K238" s="6"/>
    </row>
    <row r="239" spans="2:11" ht="15.75">
      <c r="B239" s="72"/>
      <c r="C239" s="36"/>
      <c r="D239" s="11" t="s">
        <v>30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72"/>
      <c r="C240" s="36"/>
      <c r="D240" s="11" t="s">
        <v>31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73"/>
      <c r="C241" s="36"/>
      <c r="D241" s="12" t="s">
        <v>32</v>
      </c>
      <c r="E241" s="8"/>
      <c r="F241" s="8"/>
      <c r="G241" s="8"/>
      <c r="H241" s="8"/>
      <c r="I241" s="8"/>
      <c r="J241" s="8"/>
      <c r="K241" s="6"/>
    </row>
    <row r="242" spans="2:11" ht="15.75">
      <c r="B242" s="71" t="s">
        <v>85</v>
      </c>
      <c r="C242" s="55" t="s">
        <v>52</v>
      </c>
      <c r="D242" s="12" t="s">
        <v>27</v>
      </c>
      <c r="E242" s="8"/>
      <c r="F242" s="8"/>
      <c r="G242" s="8"/>
      <c r="H242" s="8">
        <v>4531.5</v>
      </c>
      <c r="I242" s="8"/>
      <c r="J242" s="8"/>
      <c r="K242" s="6"/>
    </row>
    <row r="243" spans="2:11" ht="15.75">
      <c r="B243" s="69"/>
      <c r="C243" s="74"/>
      <c r="D243" s="12" t="s">
        <v>28</v>
      </c>
      <c r="E243" s="8"/>
      <c r="F243" s="8"/>
      <c r="G243" s="8"/>
      <c r="H243" s="8">
        <v>4531.5</v>
      </c>
      <c r="I243" s="8"/>
      <c r="J243" s="8"/>
      <c r="K243" s="6"/>
    </row>
    <row r="244" spans="2:11" ht="15.75">
      <c r="B244" s="69"/>
      <c r="C244" s="74"/>
      <c r="D244" s="12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69"/>
      <c r="C245" s="74"/>
      <c r="D245" s="12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70"/>
      <c r="C246" s="75"/>
      <c r="D246" s="12" t="s">
        <v>31</v>
      </c>
      <c r="E246" s="8"/>
      <c r="F246" s="8"/>
      <c r="G246" s="8"/>
      <c r="H246" s="8"/>
      <c r="I246" s="8"/>
      <c r="J246" s="8"/>
      <c r="K246" s="6"/>
    </row>
    <row r="247" spans="2:11" ht="15.75">
      <c r="B247" s="71" t="s">
        <v>81</v>
      </c>
      <c r="C247" s="36" t="s">
        <v>52</v>
      </c>
      <c r="D247" s="11" t="s">
        <v>27</v>
      </c>
      <c r="E247" s="8"/>
      <c r="F247" s="8"/>
      <c r="G247" s="8"/>
      <c r="H247" s="8"/>
      <c r="I247" s="8">
        <f>SUM(I248:I250)</f>
        <v>4947.4</v>
      </c>
      <c r="J247" s="8">
        <f>SUM(E247:I247)</f>
        <v>4947.4</v>
      </c>
      <c r="K247" s="6"/>
    </row>
    <row r="248" spans="2:11" ht="15.75">
      <c r="B248" s="72"/>
      <c r="C248" s="36"/>
      <c r="D248" s="11" t="s">
        <v>28</v>
      </c>
      <c r="E248" s="8"/>
      <c r="F248" s="8"/>
      <c r="G248" s="8"/>
      <c r="H248" s="8"/>
      <c r="I248" s="8">
        <v>4947.4</v>
      </c>
      <c r="J248" s="8">
        <f>SUM(E248:I248)</f>
        <v>4947.4</v>
      </c>
      <c r="K248" s="6"/>
    </row>
    <row r="249" spans="2:11" ht="15.75">
      <c r="B249" s="72"/>
      <c r="C249" s="36"/>
      <c r="D249" s="11" t="s">
        <v>29</v>
      </c>
      <c r="E249" s="8"/>
      <c r="F249" s="8"/>
      <c r="G249" s="8"/>
      <c r="H249" s="8"/>
      <c r="I249" s="8">
        <v>0</v>
      </c>
      <c r="J249" s="8">
        <f>SUM(E249:I249)</f>
        <v>0</v>
      </c>
      <c r="K249" s="6"/>
    </row>
    <row r="250" spans="2:11" ht="15.75">
      <c r="B250" s="72"/>
      <c r="C250" s="36"/>
      <c r="D250" s="11" t="s">
        <v>30</v>
      </c>
      <c r="E250" s="8"/>
      <c r="F250" s="8"/>
      <c r="G250" s="8"/>
      <c r="H250" s="8"/>
      <c r="I250" s="8">
        <v>0</v>
      </c>
      <c r="J250" s="8">
        <f>SUM(E250:I250)</f>
        <v>0</v>
      </c>
      <c r="K250" s="6"/>
    </row>
    <row r="251" spans="2:11" ht="15.75">
      <c r="B251" s="72"/>
      <c r="C251" s="36"/>
      <c r="D251" s="11" t="s">
        <v>31</v>
      </c>
      <c r="E251" s="8"/>
      <c r="F251" s="8"/>
      <c r="G251" s="8"/>
      <c r="H251" s="8"/>
      <c r="I251" s="8"/>
      <c r="J251" s="8"/>
      <c r="K251" s="6"/>
    </row>
    <row r="252" spans="2:11" ht="15.75">
      <c r="B252" s="73"/>
      <c r="C252" s="36"/>
      <c r="D252" s="12" t="s">
        <v>32</v>
      </c>
      <c r="E252" s="8"/>
      <c r="F252" s="8"/>
      <c r="G252" s="8"/>
      <c r="H252" s="8"/>
      <c r="I252" s="8"/>
      <c r="J252" s="8"/>
      <c r="K252" s="6"/>
    </row>
    <row r="253" spans="2:11" ht="15.75" customHeight="1">
      <c r="B253" s="68" t="s">
        <v>86</v>
      </c>
      <c r="C253" s="55" t="s">
        <v>82</v>
      </c>
      <c r="D253" s="11" t="s">
        <v>27</v>
      </c>
      <c r="E253" s="8"/>
      <c r="F253" s="8"/>
      <c r="G253" s="8">
        <f>SUM(G254:G257)</f>
        <v>50337.8</v>
      </c>
      <c r="H253" s="8">
        <f>SUM(H254:H257)</f>
        <v>29449.1</v>
      </c>
      <c r="I253" s="8"/>
      <c r="J253" s="8">
        <f>SUM(J254:J257)</f>
        <v>79786.9</v>
      </c>
      <c r="K253" s="6"/>
    </row>
    <row r="254" spans="2:11" ht="15.75">
      <c r="B254" s="92"/>
      <c r="C254" s="56"/>
      <c r="D254" s="11" t="s">
        <v>28</v>
      </c>
      <c r="E254" s="8"/>
      <c r="F254" s="8"/>
      <c r="G254" s="8">
        <v>3523.7</v>
      </c>
      <c r="H254" s="8">
        <v>2061.4</v>
      </c>
      <c r="I254" s="8"/>
      <c r="J254" s="8">
        <f>SUM(G254:I254)</f>
        <v>5585.1</v>
      </c>
      <c r="K254" s="6"/>
    </row>
    <row r="255" spans="2:11" ht="15.75">
      <c r="B255" s="92"/>
      <c r="C255" s="56"/>
      <c r="D255" s="11" t="s">
        <v>29</v>
      </c>
      <c r="E255" s="8"/>
      <c r="F255" s="8"/>
      <c r="G255" s="8">
        <v>11703.5</v>
      </c>
      <c r="H255" s="8">
        <v>13845.3</v>
      </c>
      <c r="I255" s="8"/>
      <c r="J255" s="8">
        <f>SUM(G255:I255)</f>
        <v>25548.8</v>
      </c>
      <c r="K255" s="6"/>
    </row>
    <row r="256" spans="2:11" ht="15.75">
      <c r="B256" s="92"/>
      <c r="C256" s="56"/>
      <c r="D256" s="11" t="s">
        <v>30</v>
      </c>
      <c r="E256" s="8"/>
      <c r="F256" s="8"/>
      <c r="G256" s="8">
        <v>35110.6</v>
      </c>
      <c r="H256" s="8">
        <v>13542.4</v>
      </c>
      <c r="I256" s="8"/>
      <c r="J256" s="8">
        <f>SUM(E256:I256)</f>
        <v>48653</v>
      </c>
      <c r="K256" s="6"/>
    </row>
    <row r="257" spans="2:11" ht="15.75">
      <c r="B257" s="92"/>
      <c r="C257" s="56"/>
      <c r="D257" s="11" t="s">
        <v>31</v>
      </c>
      <c r="E257" s="8"/>
      <c r="F257" s="8"/>
      <c r="G257" s="8">
        <v>0</v>
      </c>
      <c r="H257" s="8">
        <v>0</v>
      </c>
      <c r="I257" s="8"/>
      <c r="J257" s="8">
        <v>0</v>
      </c>
      <c r="K257" s="6"/>
    </row>
    <row r="258" spans="2:11" ht="80.25" customHeight="1">
      <c r="B258" s="93"/>
      <c r="C258" s="94"/>
      <c r="D258" s="12" t="s">
        <v>32</v>
      </c>
      <c r="E258" s="8"/>
      <c r="F258" s="8"/>
      <c r="G258" s="8"/>
      <c r="H258" s="8"/>
      <c r="I258" s="8"/>
      <c r="J258" s="8"/>
      <c r="K258" s="6"/>
    </row>
    <row r="259" spans="2:11" ht="15.75">
      <c r="B259" s="67" t="s">
        <v>87</v>
      </c>
      <c r="C259" s="38" t="s">
        <v>6</v>
      </c>
      <c r="D259" s="11" t="s">
        <v>27</v>
      </c>
      <c r="E259" s="8">
        <f aca="true" t="shared" si="14" ref="E259:J259">E260+E261+E262+E263+E264</f>
        <v>0</v>
      </c>
      <c r="F259" s="8">
        <f t="shared" si="14"/>
        <v>0</v>
      </c>
      <c r="G259" s="8">
        <v>0</v>
      </c>
      <c r="H259" s="8">
        <f t="shared" si="14"/>
        <v>2800</v>
      </c>
      <c r="I259" s="8">
        <f t="shared" si="14"/>
        <v>0</v>
      </c>
      <c r="J259" s="8">
        <f t="shared" si="14"/>
        <v>2800</v>
      </c>
      <c r="K259" s="6"/>
    </row>
    <row r="260" spans="2:11" ht="15.75">
      <c r="B260" s="67"/>
      <c r="C260" s="39"/>
      <c r="D260" s="11" t="s">
        <v>28</v>
      </c>
      <c r="E260" s="8">
        <v>0</v>
      </c>
      <c r="F260" s="8">
        <v>0</v>
      </c>
      <c r="G260" s="8">
        <v>0</v>
      </c>
      <c r="H260" s="8">
        <v>196</v>
      </c>
      <c r="I260" s="8">
        <v>0</v>
      </c>
      <c r="J260" s="8">
        <f>SUM(E260:I260)</f>
        <v>196</v>
      </c>
      <c r="K260" s="6"/>
    </row>
    <row r="261" spans="2:11" ht="15.75">
      <c r="B261" s="67"/>
      <c r="C261" s="39"/>
      <c r="D261" s="11" t="s">
        <v>29</v>
      </c>
      <c r="E261" s="8"/>
      <c r="F261" s="8"/>
      <c r="G261" s="8"/>
      <c r="H261" s="8">
        <v>2604</v>
      </c>
      <c r="I261" s="8"/>
      <c r="J261" s="8">
        <f>SUM(E261:I261)</f>
        <v>2604</v>
      </c>
      <c r="K261" s="6"/>
    </row>
    <row r="262" spans="2:11" ht="15.75">
      <c r="B262" s="67"/>
      <c r="C262" s="39"/>
      <c r="D262" s="11" t="s">
        <v>30</v>
      </c>
      <c r="E262" s="8"/>
      <c r="F262" s="8"/>
      <c r="G262" s="8"/>
      <c r="H262" s="8"/>
      <c r="I262" s="8"/>
      <c r="J262" s="8">
        <v>0</v>
      </c>
      <c r="K262" s="6"/>
    </row>
    <row r="263" spans="2:11" ht="15.75">
      <c r="B263" s="67"/>
      <c r="C263" s="39"/>
      <c r="D263" s="11" t="s">
        <v>31</v>
      </c>
      <c r="E263" s="8"/>
      <c r="F263" s="8"/>
      <c r="G263" s="8"/>
      <c r="H263" s="8"/>
      <c r="I263" s="8"/>
      <c r="J263" s="8">
        <v>0</v>
      </c>
      <c r="K263" s="6"/>
    </row>
    <row r="264" spans="2:11" ht="15.75">
      <c r="B264" s="67"/>
      <c r="C264" s="40"/>
      <c r="D264" s="12" t="s">
        <v>32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67" t="s">
        <v>88</v>
      </c>
      <c r="C265" s="38" t="s">
        <v>6</v>
      </c>
      <c r="D265" s="11" t="s">
        <v>27</v>
      </c>
      <c r="E265" s="13">
        <f>E266+E267+E268+E269+E270</f>
        <v>397.7</v>
      </c>
      <c r="F265" s="13">
        <f>F266+F267+F268+F269+F270</f>
        <v>724.8000000000001</v>
      </c>
      <c r="G265" s="13">
        <f>G266+G267+G268+G269+G270</f>
        <v>2670.3</v>
      </c>
      <c r="H265" s="13">
        <f>H266+H267+H268+H269+H270</f>
        <v>2811</v>
      </c>
      <c r="I265" s="13">
        <f>I266+I267+I268+I269+I270</f>
        <v>2186.3</v>
      </c>
      <c r="J265" s="13">
        <f>SUM(E265:I265)</f>
        <v>8790.1</v>
      </c>
      <c r="K265" s="17" t="s">
        <v>18</v>
      </c>
    </row>
    <row r="266" spans="2:11" ht="15.75">
      <c r="B266" s="67"/>
      <c r="C266" s="39"/>
      <c r="D266" s="11" t="s">
        <v>28</v>
      </c>
      <c r="E266" s="13">
        <v>247</v>
      </c>
      <c r="F266" s="13">
        <v>74.2</v>
      </c>
      <c r="G266" s="13">
        <v>197.4</v>
      </c>
      <c r="H266" s="13">
        <v>153</v>
      </c>
      <c r="I266" s="13">
        <f>I272</f>
        <v>153</v>
      </c>
      <c r="J266" s="13">
        <f>SUM(E266:I266)</f>
        <v>824.6</v>
      </c>
      <c r="K266" s="17" t="s">
        <v>18</v>
      </c>
    </row>
    <row r="267" spans="2:11" ht="15.75">
      <c r="B267" s="67"/>
      <c r="C267" s="39"/>
      <c r="D267" s="11" t="s">
        <v>29</v>
      </c>
      <c r="E267" s="13">
        <v>150.7</v>
      </c>
      <c r="F267" s="13">
        <f>F273</f>
        <v>650.6</v>
      </c>
      <c r="G267" s="13">
        <v>2472.9</v>
      </c>
      <c r="H267" s="13">
        <v>2658</v>
      </c>
      <c r="I267" s="13">
        <f>I273</f>
        <v>2033.3</v>
      </c>
      <c r="J267" s="13">
        <f aca="true" t="shared" si="15" ref="J267:J276">SUM(E267:I267)</f>
        <v>7965.5</v>
      </c>
      <c r="K267" s="17" t="s">
        <v>18</v>
      </c>
    </row>
    <row r="268" spans="2:11" ht="15.75">
      <c r="B268" s="67"/>
      <c r="C268" s="39"/>
      <c r="D268" s="11" t="s">
        <v>30</v>
      </c>
      <c r="E268" s="8"/>
      <c r="F268" s="8"/>
      <c r="G268" s="8"/>
      <c r="H268" s="8"/>
      <c r="I268" s="8"/>
      <c r="J268" s="13">
        <f t="shared" si="15"/>
        <v>0</v>
      </c>
      <c r="K268" s="6"/>
    </row>
    <row r="269" spans="2:11" ht="15.75">
      <c r="B269" s="67"/>
      <c r="C269" s="39"/>
      <c r="D269" s="11" t="s">
        <v>31</v>
      </c>
      <c r="E269" s="8"/>
      <c r="F269" s="8"/>
      <c r="G269" s="8"/>
      <c r="H269" s="8"/>
      <c r="I269" s="8"/>
      <c r="J269" s="13">
        <f t="shared" si="15"/>
        <v>0</v>
      </c>
      <c r="K269" s="6"/>
    </row>
    <row r="270" spans="2:11" ht="15.75">
      <c r="B270" s="67"/>
      <c r="C270" s="40"/>
      <c r="D270" s="12" t="s">
        <v>32</v>
      </c>
      <c r="E270" s="8"/>
      <c r="F270" s="8"/>
      <c r="G270" s="8"/>
      <c r="H270" s="8"/>
      <c r="I270" s="8"/>
      <c r="J270" s="13">
        <f t="shared" si="15"/>
        <v>0</v>
      </c>
      <c r="K270" s="6"/>
    </row>
    <row r="271" spans="2:11" ht="15.75">
      <c r="B271" s="64" t="s">
        <v>89</v>
      </c>
      <c r="C271" s="36" t="s">
        <v>38</v>
      </c>
      <c r="D271" s="11" t="s">
        <v>27</v>
      </c>
      <c r="E271" s="8"/>
      <c r="F271" s="8">
        <f>F272+F273+F274+F275+F276</f>
        <v>724.8000000000001</v>
      </c>
      <c r="G271" s="8">
        <f>G272+G273+G274+G275+G276</f>
        <v>2670.3</v>
      </c>
      <c r="H271" s="8">
        <f>H272+H273+H274+H275+H276</f>
        <v>2811</v>
      </c>
      <c r="I271" s="8">
        <f>I272+I273+I274+I275+I276</f>
        <v>2186.3</v>
      </c>
      <c r="J271" s="13">
        <f t="shared" si="15"/>
        <v>8392.400000000001</v>
      </c>
      <c r="K271" s="6"/>
    </row>
    <row r="272" spans="2:11" ht="15.75">
      <c r="B272" s="65"/>
      <c r="C272" s="36"/>
      <c r="D272" s="11" t="s">
        <v>28</v>
      </c>
      <c r="E272" s="8"/>
      <c r="F272" s="8">
        <v>74.2</v>
      </c>
      <c r="G272" s="8">
        <v>197.4</v>
      </c>
      <c r="H272" s="8">
        <v>153</v>
      </c>
      <c r="I272" s="8">
        <v>153</v>
      </c>
      <c r="J272" s="13">
        <f t="shared" si="15"/>
        <v>577.6</v>
      </c>
      <c r="K272" s="6"/>
    </row>
    <row r="273" spans="2:11" ht="15.75">
      <c r="B273" s="65"/>
      <c r="C273" s="36"/>
      <c r="D273" s="11" t="s">
        <v>29</v>
      </c>
      <c r="E273" s="8"/>
      <c r="F273" s="8">
        <v>650.6</v>
      </c>
      <c r="G273" s="8">
        <v>2472.9</v>
      </c>
      <c r="H273" s="8">
        <v>2658</v>
      </c>
      <c r="I273" s="8">
        <v>2033.3</v>
      </c>
      <c r="J273" s="13">
        <f t="shared" si="15"/>
        <v>7814.8</v>
      </c>
      <c r="K273" s="6"/>
    </row>
    <row r="274" spans="2:11" ht="15.75">
      <c r="B274" s="65"/>
      <c r="C274" s="36"/>
      <c r="D274" s="11" t="s">
        <v>30</v>
      </c>
      <c r="E274" s="8"/>
      <c r="F274" s="8"/>
      <c r="G274" s="8"/>
      <c r="H274" s="8"/>
      <c r="I274" s="8"/>
      <c r="J274" s="13">
        <f t="shared" si="15"/>
        <v>0</v>
      </c>
      <c r="K274" s="6"/>
    </row>
    <row r="275" spans="2:11" ht="15.75">
      <c r="B275" s="65"/>
      <c r="C275" s="36"/>
      <c r="D275" s="11" t="s">
        <v>31</v>
      </c>
      <c r="E275" s="8"/>
      <c r="F275" s="8"/>
      <c r="G275" s="8"/>
      <c r="H275" s="8"/>
      <c r="I275" s="8"/>
      <c r="J275" s="13">
        <f t="shared" si="15"/>
        <v>0</v>
      </c>
      <c r="K275" s="6"/>
    </row>
    <row r="276" spans="2:11" ht="15.75">
      <c r="B276" s="66"/>
      <c r="C276" s="36"/>
      <c r="D276" s="12" t="s">
        <v>32</v>
      </c>
      <c r="E276" s="8"/>
      <c r="F276" s="8"/>
      <c r="G276" s="8"/>
      <c r="H276" s="8"/>
      <c r="I276" s="8"/>
      <c r="J276" s="13">
        <f t="shared" si="15"/>
        <v>0</v>
      </c>
      <c r="K276" s="6"/>
    </row>
    <row r="277" spans="2:11" ht="15.75">
      <c r="B277" s="33" t="s">
        <v>90</v>
      </c>
      <c r="C277" s="36" t="s">
        <v>38</v>
      </c>
      <c r="D277" s="11" t="s">
        <v>27</v>
      </c>
      <c r="E277" s="8">
        <f>E278+E279+E280+E281+E282</f>
        <v>615.2</v>
      </c>
      <c r="F277" s="8">
        <f>F278+F279+F280+F281+F282</f>
        <v>3436.8999999999996</v>
      </c>
      <c r="G277" s="8">
        <f>G278+G279+G280+G281+G282</f>
        <v>4100.5</v>
      </c>
      <c r="H277" s="8">
        <f>H278+H279+H280+H281+H282</f>
        <v>2637</v>
      </c>
      <c r="I277" s="8">
        <f>I278+I279+I280+I281+I282</f>
        <v>2637</v>
      </c>
      <c r="J277" s="8">
        <f>I277+H277+G277+F277+E277</f>
        <v>13426.6</v>
      </c>
      <c r="K277" s="6"/>
    </row>
    <row r="278" spans="2:11" ht="15.75">
      <c r="B278" s="34"/>
      <c r="C278" s="36"/>
      <c r="D278" s="11" t="s">
        <v>28</v>
      </c>
      <c r="E278" s="8">
        <f>E284+E290</f>
        <v>615.2</v>
      </c>
      <c r="F278" s="8">
        <f>F284+F290</f>
        <v>978.2</v>
      </c>
      <c r="G278" s="8">
        <f aca="true" t="shared" si="16" ref="F278:I282">G284+G290</f>
        <v>1282.9</v>
      </c>
      <c r="H278" s="8">
        <f t="shared" si="16"/>
        <v>184.6</v>
      </c>
      <c r="I278" s="8">
        <f t="shared" si="16"/>
        <v>184.6</v>
      </c>
      <c r="J278" s="8">
        <f>I278+H278+G278+F278+E278</f>
        <v>3245.5</v>
      </c>
      <c r="K278" s="6"/>
    </row>
    <row r="279" spans="2:11" ht="15.75">
      <c r="B279" s="34"/>
      <c r="C279" s="36"/>
      <c r="D279" s="11" t="s">
        <v>29</v>
      </c>
      <c r="E279" s="8">
        <f>E285+E291</f>
        <v>0</v>
      </c>
      <c r="F279" s="8">
        <v>2458.7</v>
      </c>
      <c r="G279" s="8">
        <f>G285</f>
        <v>2817.6</v>
      </c>
      <c r="H279" s="8">
        <f t="shared" si="16"/>
        <v>2452.4</v>
      </c>
      <c r="I279" s="8">
        <f>I285+I291</f>
        <v>2452.4</v>
      </c>
      <c r="J279" s="8">
        <f>E279+F279+G279+H279+I279</f>
        <v>10181.099999999999</v>
      </c>
      <c r="K279" s="6"/>
    </row>
    <row r="280" spans="2:11" ht="15.75">
      <c r="B280" s="34"/>
      <c r="C280" s="36"/>
      <c r="D280" s="11" t="s">
        <v>30</v>
      </c>
      <c r="E280" s="8">
        <f>E286+E292</f>
        <v>0</v>
      </c>
      <c r="F280" s="8">
        <f t="shared" si="16"/>
        <v>0</v>
      </c>
      <c r="G280" s="8">
        <f t="shared" si="16"/>
        <v>0</v>
      </c>
      <c r="H280" s="8">
        <f t="shared" si="16"/>
        <v>0</v>
      </c>
      <c r="I280" s="8">
        <f t="shared" si="16"/>
        <v>0</v>
      </c>
      <c r="J280" s="8">
        <f aca="true" t="shared" si="17" ref="J280:J318">E280+F280+G280+H280+I280</f>
        <v>0</v>
      </c>
      <c r="K280" s="6"/>
    </row>
    <row r="281" spans="2:11" ht="15.75">
      <c r="B281" s="34"/>
      <c r="C281" s="36"/>
      <c r="D281" s="11" t="s">
        <v>31</v>
      </c>
      <c r="E281" s="8">
        <f>E287+E293</f>
        <v>0</v>
      </c>
      <c r="F281" s="8">
        <f t="shared" si="16"/>
        <v>0</v>
      </c>
      <c r="G281" s="8">
        <f t="shared" si="16"/>
        <v>0</v>
      </c>
      <c r="H281" s="8">
        <f t="shared" si="16"/>
        <v>0</v>
      </c>
      <c r="I281" s="8">
        <f t="shared" si="16"/>
        <v>0</v>
      </c>
      <c r="J281" s="8">
        <f t="shared" si="17"/>
        <v>0</v>
      </c>
      <c r="K281" s="6"/>
    </row>
    <row r="282" spans="2:11" ht="15.75">
      <c r="B282" s="35"/>
      <c r="C282" s="36"/>
      <c r="D282" s="12" t="s">
        <v>32</v>
      </c>
      <c r="E282" s="8">
        <f>E288+E294</f>
        <v>0</v>
      </c>
      <c r="F282" s="8">
        <f t="shared" si="16"/>
        <v>0</v>
      </c>
      <c r="G282" s="8">
        <f t="shared" si="16"/>
        <v>0</v>
      </c>
      <c r="H282" s="8">
        <f t="shared" si="16"/>
        <v>0</v>
      </c>
      <c r="I282" s="8">
        <f t="shared" si="16"/>
        <v>0</v>
      </c>
      <c r="J282" s="8">
        <f t="shared" si="17"/>
        <v>0</v>
      </c>
      <c r="K282" s="6"/>
    </row>
    <row r="283" spans="2:11" ht="15.75">
      <c r="B283" s="64" t="s">
        <v>91</v>
      </c>
      <c r="C283" s="36" t="s">
        <v>38</v>
      </c>
      <c r="D283" s="11" t="s">
        <v>27</v>
      </c>
      <c r="E283" s="8"/>
      <c r="F283" s="8">
        <f>F284+F285+F286+F287+F288</f>
        <v>2643.8999999999996</v>
      </c>
      <c r="G283" s="8">
        <f>G284+G285+G286+G287+G288</f>
        <v>4100.5</v>
      </c>
      <c r="H283" s="8">
        <f>H284+H285+H286+H287+H288</f>
        <v>2637</v>
      </c>
      <c r="I283" s="8">
        <f>I284+I285+I286+I287+I288</f>
        <v>2637</v>
      </c>
      <c r="J283" s="8">
        <f t="shared" si="17"/>
        <v>12018.4</v>
      </c>
      <c r="K283" s="6"/>
    </row>
    <row r="284" spans="2:11" ht="15.75">
      <c r="B284" s="65"/>
      <c r="C284" s="36"/>
      <c r="D284" s="11" t="s">
        <v>28</v>
      </c>
      <c r="E284" s="8"/>
      <c r="F284" s="8">
        <v>185.2</v>
      </c>
      <c r="G284" s="8">
        <v>1282.9</v>
      </c>
      <c r="H284" s="8">
        <v>184.6</v>
      </c>
      <c r="I284" s="8">
        <v>184.6</v>
      </c>
      <c r="J284" s="8">
        <f t="shared" si="17"/>
        <v>1837.3</v>
      </c>
      <c r="K284" s="6"/>
    </row>
    <row r="285" spans="2:11" ht="15.75">
      <c r="B285" s="65"/>
      <c r="C285" s="36"/>
      <c r="D285" s="11" t="s">
        <v>29</v>
      </c>
      <c r="E285" s="8"/>
      <c r="F285" s="8">
        <v>2458.7</v>
      </c>
      <c r="G285" s="8">
        <v>2817.6</v>
      </c>
      <c r="H285" s="8">
        <v>2452.4</v>
      </c>
      <c r="I285" s="8">
        <v>2452.4</v>
      </c>
      <c r="J285" s="8">
        <f t="shared" si="17"/>
        <v>10181.099999999999</v>
      </c>
      <c r="K285" s="6"/>
    </row>
    <row r="286" spans="2:11" ht="15.75">
      <c r="B286" s="65"/>
      <c r="C286" s="36"/>
      <c r="D286" s="11" t="s">
        <v>30</v>
      </c>
      <c r="E286" s="8"/>
      <c r="F286" s="8"/>
      <c r="G286" s="8"/>
      <c r="H286" s="8"/>
      <c r="I286" s="8"/>
      <c r="J286" s="8">
        <f t="shared" si="17"/>
        <v>0</v>
      </c>
      <c r="K286" s="6"/>
    </row>
    <row r="287" spans="2:11" ht="15.75">
      <c r="B287" s="65"/>
      <c r="C287" s="36"/>
      <c r="D287" s="11" t="s">
        <v>31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66"/>
      <c r="C288" s="36"/>
      <c r="D288" s="12" t="s">
        <v>32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44" t="s">
        <v>92</v>
      </c>
      <c r="C289" s="36" t="s">
        <v>61</v>
      </c>
      <c r="D289" s="11" t="s">
        <v>27</v>
      </c>
      <c r="E289" s="8">
        <f>E290+E291+E292+E293+E294</f>
        <v>615.2</v>
      </c>
      <c r="F289" s="8">
        <f>F290+F291+F292+F293+F294</f>
        <v>793</v>
      </c>
      <c r="G289" s="8">
        <f>G290+G291+G292+G293+G294</f>
        <v>0</v>
      </c>
      <c r="H289" s="8">
        <f>H290+H291+H292+H293+H294</f>
        <v>0</v>
      </c>
      <c r="I289" s="8">
        <f>I290+I291+I292+I293+I294</f>
        <v>0</v>
      </c>
      <c r="J289" s="8">
        <f t="shared" si="17"/>
        <v>1408.2</v>
      </c>
      <c r="K289" s="6"/>
    </row>
    <row r="290" spans="2:11" ht="15.75">
      <c r="B290" s="44"/>
      <c r="C290" s="36"/>
      <c r="D290" s="11" t="s">
        <v>28</v>
      </c>
      <c r="E290" s="8">
        <v>615.2</v>
      </c>
      <c r="F290" s="8">
        <v>793</v>
      </c>
      <c r="G290" s="8">
        <v>0</v>
      </c>
      <c r="H290" s="8"/>
      <c r="I290" s="8">
        <v>0</v>
      </c>
      <c r="J290" s="8">
        <f t="shared" si="17"/>
        <v>1408.2</v>
      </c>
      <c r="K290" s="6"/>
    </row>
    <row r="291" spans="2:11" ht="15.75">
      <c r="B291" s="44"/>
      <c r="C291" s="36"/>
      <c r="D291" s="11" t="s">
        <v>29</v>
      </c>
      <c r="E291" s="8">
        <v>0</v>
      </c>
      <c r="F291" s="8"/>
      <c r="G291" s="8">
        <v>0</v>
      </c>
      <c r="H291" s="8"/>
      <c r="I291" s="8">
        <v>0</v>
      </c>
      <c r="J291" s="8">
        <f t="shared" si="17"/>
        <v>0</v>
      </c>
      <c r="K291" s="6"/>
    </row>
    <row r="292" spans="2:11" ht="15.75">
      <c r="B292" s="44"/>
      <c r="C292" s="36"/>
      <c r="D292" s="11" t="s">
        <v>30</v>
      </c>
      <c r="E292" s="8"/>
      <c r="F292" s="8"/>
      <c r="G292" s="8"/>
      <c r="H292" s="8"/>
      <c r="I292" s="8"/>
      <c r="J292" s="8">
        <f t="shared" si="17"/>
        <v>0</v>
      </c>
      <c r="K292" s="6"/>
    </row>
    <row r="293" spans="2:11" ht="15.75">
      <c r="B293" s="44"/>
      <c r="C293" s="36"/>
      <c r="D293" s="11" t="s">
        <v>31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44"/>
      <c r="C294" s="36"/>
      <c r="D294" s="12" t="s">
        <v>32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61" t="s">
        <v>93</v>
      </c>
      <c r="C295" s="38" t="s">
        <v>6</v>
      </c>
      <c r="D295" s="11" t="s">
        <v>27</v>
      </c>
      <c r="E295" s="8">
        <f>E296+E297+E298+E299+E300</f>
        <v>10401.8</v>
      </c>
      <c r="F295" s="8">
        <f>SUM(F296:F297)</f>
        <v>0</v>
      </c>
      <c r="G295" s="8">
        <f>G296+G297+G298+G299+G300</f>
        <v>0</v>
      </c>
      <c r="H295" s="8">
        <f>H296+H297+H298+H299+H300</f>
        <v>0</v>
      </c>
      <c r="I295" s="8">
        <f>I296+I297+I298+I299+I300</f>
        <v>0</v>
      </c>
      <c r="J295" s="8">
        <f t="shared" si="17"/>
        <v>10401.8</v>
      </c>
      <c r="K295" s="6"/>
    </row>
    <row r="296" spans="2:11" ht="15.75">
      <c r="B296" s="62"/>
      <c r="C296" s="39"/>
      <c r="D296" s="11" t="s">
        <v>28</v>
      </c>
      <c r="E296" s="8">
        <v>3411.9</v>
      </c>
      <c r="F296" s="8">
        <v>0</v>
      </c>
      <c r="G296" s="8">
        <v>0</v>
      </c>
      <c r="H296" s="8">
        <v>0</v>
      </c>
      <c r="I296" s="8">
        <v>0</v>
      </c>
      <c r="J296" s="8">
        <f t="shared" si="17"/>
        <v>3411.9</v>
      </c>
      <c r="K296" s="6"/>
    </row>
    <row r="297" spans="2:11" ht="15.75">
      <c r="B297" s="62"/>
      <c r="C297" s="39"/>
      <c r="D297" s="11" t="s">
        <v>29</v>
      </c>
      <c r="E297" s="8">
        <v>6989.9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6989.9</v>
      </c>
      <c r="K297" s="6"/>
    </row>
    <row r="298" spans="2:11" ht="15.75">
      <c r="B298" s="62"/>
      <c r="C298" s="39"/>
      <c r="D298" s="11" t="s">
        <v>30</v>
      </c>
      <c r="E298" s="8"/>
      <c r="F298" s="8"/>
      <c r="G298" s="8"/>
      <c r="H298" s="8"/>
      <c r="I298" s="8"/>
      <c r="J298" s="8">
        <f t="shared" si="17"/>
        <v>0</v>
      </c>
      <c r="K298" s="6"/>
    </row>
    <row r="299" spans="2:11" ht="15.75">
      <c r="B299" s="62"/>
      <c r="C299" s="39"/>
      <c r="D299" s="11" t="s">
        <v>31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63"/>
      <c r="C300" s="40"/>
      <c r="D300" s="12" t="s">
        <v>32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41" t="s">
        <v>94</v>
      </c>
      <c r="C301" s="36" t="s">
        <v>61</v>
      </c>
      <c r="D301" s="11" t="s">
        <v>27</v>
      </c>
      <c r="E301" s="8"/>
      <c r="F301" s="8">
        <f>F302+F303+F304+F305+F306</f>
        <v>0</v>
      </c>
      <c r="G301" s="8">
        <f>G302+G303+G304+G305+G306</f>
        <v>0</v>
      </c>
      <c r="H301" s="8">
        <f>H302+H303+H304+H305+H306</f>
        <v>0</v>
      </c>
      <c r="I301" s="8">
        <f>I302+I303+I304+I305+I306</f>
        <v>0</v>
      </c>
      <c r="J301" s="8">
        <f t="shared" si="17"/>
        <v>0</v>
      </c>
      <c r="K301" s="6"/>
    </row>
    <row r="302" spans="2:11" ht="15.75">
      <c r="B302" s="59"/>
      <c r="C302" s="36"/>
      <c r="D302" s="11" t="s">
        <v>28</v>
      </c>
      <c r="E302" s="8"/>
      <c r="F302" s="8">
        <v>0</v>
      </c>
      <c r="G302" s="8">
        <v>0</v>
      </c>
      <c r="H302" s="8">
        <v>0</v>
      </c>
      <c r="I302" s="8">
        <v>0</v>
      </c>
      <c r="J302" s="8">
        <f t="shared" si="17"/>
        <v>0</v>
      </c>
      <c r="K302" s="6"/>
    </row>
    <row r="303" spans="2:11" ht="15.75">
      <c r="B303" s="59"/>
      <c r="C303" s="36"/>
      <c r="D303" s="11" t="s">
        <v>29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59"/>
      <c r="C304" s="36"/>
      <c r="D304" s="11" t="s">
        <v>30</v>
      </c>
      <c r="E304" s="8"/>
      <c r="F304" s="8"/>
      <c r="G304" s="8"/>
      <c r="H304" s="8"/>
      <c r="I304" s="8"/>
      <c r="J304" s="8">
        <f t="shared" si="17"/>
        <v>0</v>
      </c>
      <c r="K304" s="6"/>
    </row>
    <row r="305" spans="2:11" ht="15.75">
      <c r="B305" s="59"/>
      <c r="C305" s="36"/>
      <c r="D305" s="11" t="s">
        <v>31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60"/>
      <c r="C306" s="36"/>
      <c r="D306" s="12" t="s">
        <v>32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41" t="s">
        <v>95</v>
      </c>
      <c r="C307" s="36" t="s">
        <v>61</v>
      </c>
      <c r="D307" s="11" t="s">
        <v>27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59"/>
      <c r="C308" s="36"/>
      <c r="D308" s="11" t="s">
        <v>28</v>
      </c>
      <c r="E308" s="8"/>
      <c r="F308" s="8"/>
      <c r="G308" s="8"/>
      <c r="H308" s="8"/>
      <c r="I308" s="8"/>
      <c r="J308" s="8">
        <f t="shared" si="17"/>
        <v>0</v>
      </c>
      <c r="K308" s="6"/>
    </row>
    <row r="309" spans="2:11" ht="15.75">
      <c r="B309" s="59"/>
      <c r="C309" s="36"/>
      <c r="D309" s="11" t="s">
        <v>29</v>
      </c>
      <c r="E309" s="8"/>
      <c r="F309" s="8"/>
      <c r="G309" s="8"/>
      <c r="H309" s="8"/>
      <c r="I309" s="8"/>
      <c r="J309" s="8">
        <f t="shared" si="17"/>
        <v>0</v>
      </c>
      <c r="K309" s="6"/>
    </row>
    <row r="310" spans="2:11" ht="15.75">
      <c r="B310" s="59"/>
      <c r="C310" s="36"/>
      <c r="D310" s="11" t="s">
        <v>30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59"/>
      <c r="C311" s="36"/>
      <c r="D311" s="11" t="s">
        <v>31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60"/>
      <c r="C312" s="36"/>
      <c r="D312" s="12" t="s">
        <v>32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33" t="s">
        <v>96</v>
      </c>
      <c r="C313" s="38" t="s">
        <v>6</v>
      </c>
      <c r="D313" s="18" t="s">
        <v>27</v>
      </c>
      <c r="E313" s="5">
        <f>E314+E315+E316+E317+E318</f>
        <v>319.7</v>
      </c>
      <c r="F313" s="5">
        <f>F314+F315+F316+F317+F318</f>
        <v>0</v>
      </c>
      <c r="G313" s="5">
        <f>G314+G315+G316+G317+G318</f>
        <v>0</v>
      </c>
      <c r="H313" s="5">
        <f>H314+H315+H316+H317+H318</f>
        <v>0</v>
      </c>
      <c r="I313" s="5">
        <f>I314+I315+I316+I317+I318</f>
        <v>0</v>
      </c>
      <c r="J313" s="5">
        <f t="shared" si="17"/>
        <v>319.7</v>
      </c>
      <c r="K313" s="6"/>
    </row>
    <row r="314" spans="2:11" ht="15.75">
      <c r="B314" s="34"/>
      <c r="C314" s="39"/>
      <c r="D314" s="18" t="s">
        <v>28</v>
      </c>
      <c r="E314" s="5">
        <f>E320+E326+E332</f>
        <v>319.7</v>
      </c>
      <c r="F314" s="5">
        <f>F320+F326+F332</f>
        <v>0</v>
      </c>
      <c r="G314" s="5">
        <f>G320+G326+G332</f>
        <v>0</v>
      </c>
      <c r="H314" s="5">
        <f>H320+H326+H332</f>
        <v>0</v>
      </c>
      <c r="I314" s="5">
        <f>I320+I326+I332</f>
        <v>0</v>
      </c>
      <c r="J314" s="5">
        <f t="shared" si="17"/>
        <v>319.7</v>
      </c>
      <c r="K314" s="6"/>
    </row>
    <row r="315" spans="2:11" ht="15.75">
      <c r="B315" s="34"/>
      <c r="C315" s="39"/>
      <c r="D315" s="11" t="s">
        <v>29</v>
      </c>
      <c r="E315" s="8">
        <f aca="true" t="shared" si="18" ref="E315:I318">E321+E327+E333</f>
        <v>0</v>
      </c>
      <c r="F315" s="8">
        <f t="shared" si="18"/>
        <v>0</v>
      </c>
      <c r="G315" s="8">
        <f t="shared" si="18"/>
        <v>0</v>
      </c>
      <c r="H315" s="8">
        <f t="shared" si="18"/>
        <v>0</v>
      </c>
      <c r="I315" s="8">
        <f t="shared" si="18"/>
        <v>0</v>
      </c>
      <c r="J315" s="8">
        <f t="shared" si="17"/>
        <v>0</v>
      </c>
      <c r="K315" s="6"/>
    </row>
    <row r="316" spans="2:11" ht="15.75">
      <c r="B316" s="34"/>
      <c r="C316" s="39"/>
      <c r="D316" s="11" t="s">
        <v>30</v>
      </c>
      <c r="E316" s="8">
        <f t="shared" si="18"/>
        <v>0</v>
      </c>
      <c r="F316" s="8">
        <f t="shared" si="18"/>
        <v>0</v>
      </c>
      <c r="G316" s="8">
        <f t="shared" si="18"/>
        <v>0</v>
      </c>
      <c r="H316" s="8">
        <f t="shared" si="18"/>
        <v>0</v>
      </c>
      <c r="I316" s="8">
        <f t="shared" si="18"/>
        <v>0</v>
      </c>
      <c r="J316" s="8">
        <f t="shared" si="17"/>
        <v>0</v>
      </c>
      <c r="K316" s="6"/>
    </row>
    <row r="317" spans="2:11" ht="15.75">
      <c r="B317" s="34"/>
      <c r="C317" s="39"/>
      <c r="D317" s="11" t="s">
        <v>31</v>
      </c>
      <c r="E317" s="8">
        <f t="shared" si="18"/>
        <v>0</v>
      </c>
      <c r="F317" s="8">
        <f t="shared" si="18"/>
        <v>0</v>
      </c>
      <c r="G317" s="8">
        <f t="shared" si="18"/>
        <v>0</v>
      </c>
      <c r="H317" s="8">
        <f t="shared" si="18"/>
        <v>0</v>
      </c>
      <c r="I317" s="8">
        <f t="shared" si="18"/>
        <v>0</v>
      </c>
      <c r="J317" s="8">
        <f t="shared" si="17"/>
        <v>0</v>
      </c>
      <c r="K317" s="6"/>
    </row>
    <row r="318" spans="2:11" ht="15.75">
      <c r="B318" s="35"/>
      <c r="C318" s="40"/>
      <c r="D318" s="11" t="s">
        <v>32</v>
      </c>
      <c r="E318" s="8">
        <f t="shared" si="18"/>
        <v>0</v>
      </c>
      <c r="F318" s="8">
        <f t="shared" si="18"/>
        <v>0</v>
      </c>
      <c r="G318" s="8">
        <f t="shared" si="18"/>
        <v>0</v>
      </c>
      <c r="H318" s="8">
        <f t="shared" si="18"/>
        <v>0</v>
      </c>
      <c r="I318" s="8">
        <f t="shared" si="18"/>
        <v>0</v>
      </c>
      <c r="J318" s="8">
        <f t="shared" si="17"/>
        <v>0</v>
      </c>
      <c r="K318" s="6"/>
    </row>
    <row r="319" spans="2:11" ht="15.75">
      <c r="B319" s="33" t="s">
        <v>97</v>
      </c>
      <c r="C319" s="38" t="s">
        <v>6</v>
      </c>
      <c r="D319" s="11" t="s">
        <v>27</v>
      </c>
      <c r="E319" s="8">
        <f>E320+E321+E322+E323</f>
        <v>0</v>
      </c>
      <c r="F319" s="8">
        <f>F320+F321+F322+F323</f>
        <v>0</v>
      </c>
      <c r="G319" s="8">
        <f>G320</f>
        <v>0</v>
      </c>
      <c r="H319" s="8">
        <f>H320</f>
        <v>0</v>
      </c>
      <c r="I319" s="8">
        <f>I320</f>
        <v>0</v>
      </c>
      <c r="J319" s="8">
        <f>I319+H319+G319+F319+E319</f>
        <v>0</v>
      </c>
      <c r="K319" s="6"/>
    </row>
    <row r="320" spans="2:11" ht="15.75">
      <c r="B320" s="34"/>
      <c r="C320" s="39"/>
      <c r="D320" s="11" t="s">
        <v>28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f>I320+H320+G320+F320+E320</f>
        <v>0</v>
      </c>
      <c r="K320" s="6"/>
    </row>
    <row r="321" spans="2:11" ht="15.75">
      <c r="B321" s="34"/>
      <c r="C321" s="39"/>
      <c r="D321" s="11" t="s">
        <v>29</v>
      </c>
      <c r="E321" s="8"/>
      <c r="F321" s="8"/>
      <c r="G321" s="8"/>
      <c r="H321" s="8"/>
      <c r="I321" s="8"/>
      <c r="J321" s="8"/>
      <c r="K321" s="6"/>
    </row>
    <row r="322" spans="2:11" ht="15.75">
      <c r="B322" s="34"/>
      <c r="C322" s="39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34"/>
      <c r="C323" s="39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35"/>
      <c r="C324" s="40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33" t="s">
        <v>98</v>
      </c>
      <c r="C325" s="38" t="s">
        <v>6</v>
      </c>
      <c r="D325" s="11" t="s">
        <v>27</v>
      </c>
      <c r="E325" s="8">
        <f>E326+E327+E328+E329</f>
        <v>0</v>
      </c>
      <c r="F325" s="8">
        <f>F326+F327+F328+F329</f>
        <v>0</v>
      </c>
      <c r="G325" s="8">
        <f>G326+G327+G328+G329</f>
        <v>0</v>
      </c>
      <c r="H325" s="8">
        <f>H326+H327+H328+H329</f>
        <v>0</v>
      </c>
      <c r="I325" s="8">
        <f>I326+I327+I328+I329</f>
        <v>0</v>
      </c>
      <c r="J325" s="8">
        <f>I325+H325+G325+F325+E325</f>
        <v>0</v>
      </c>
      <c r="K325" s="6"/>
    </row>
    <row r="326" spans="2:11" ht="15.75">
      <c r="B326" s="34"/>
      <c r="C326" s="39"/>
      <c r="D326" s="11" t="s">
        <v>28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f>I326+H326+G326+F326+E326</f>
        <v>0</v>
      </c>
      <c r="K326" s="6"/>
    </row>
    <row r="327" spans="2:11" ht="15.75">
      <c r="B327" s="34"/>
      <c r="C327" s="39"/>
      <c r="D327" s="11" t="s">
        <v>29</v>
      </c>
      <c r="E327" s="8"/>
      <c r="F327" s="8"/>
      <c r="G327" s="8"/>
      <c r="H327" s="8"/>
      <c r="I327" s="8"/>
      <c r="J327" s="8"/>
      <c r="K327" s="6"/>
    </row>
    <row r="328" spans="2:11" ht="15.75">
      <c r="B328" s="34"/>
      <c r="C328" s="39"/>
      <c r="D328" s="11" t="s">
        <v>30</v>
      </c>
      <c r="E328" s="8"/>
      <c r="F328" s="8"/>
      <c r="G328" s="8"/>
      <c r="H328" s="8"/>
      <c r="I328" s="8"/>
      <c r="J328" s="8"/>
      <c r="K328" s="6"/>
    </row>
    <row r="329" spans="2:11" ht="15.75">
      <c r="B329" s="34"/>
      <c r="C329" s="39"/>
      <c r="D329" s="11" t="s">
        <v>31</v>
      </c>
      <c r="E329" s="8"/>
      <c r="F329" s="8"/>
      <c r="G329" s="8"/>
      <c r="H329" s="8"/>
      <c r="I329" s="8"/>
      <c r="J329" s="8"/>
      <c r="K329" s="6"/>
    </row>
    <row r="330" spans="2:11" ht="15.75">
      <c r="B330" s="35"/>
      <c r="C330" s="40"/>
      <c r="D330" s="11" t="s">
        <v>32</v>
      </c>
      <c r="E330" s="8"/>
      <c r="F330" s="8"/>
      <c r="G330" s="8"/>
      <c r="H330" s="8"/>
      <c r="I330" s="8"/>
      <c r="J330" s="8"/>
      <c r="K330" s="6"/>
    </row>
    <row r="331" spans="2:11" ht="15.75">
      <c r="B331" s="33" t="s">
        <v>99</v>
      </c>
      <c r="C331" s="38" t="s">
        <v>6</v>
      </c>
      <c r="D331" s="11" t="s">
        <v>27</v>
      </c>
      <c r="E331" s="8">
        <f aca="true" t="shared" si="19" ref="E331:J331">E332+E333+E334+E335</f>
        <v>319.7</v>
      </c>
      <c r="F331" s="8">
        <f t="shared" si="19"/>
        <v>0</v>
      </c>
      <c r="G331" s="8">
        <f t="shared" si="19"/>
        <v>0</v>
      </c>
      <c r="H331" s="8">
        <f t="shared" si="19"/>
        <v>0</v>
      </c>
      <c r="I331" s="8">
        <f t="shared" si="19"/>
        <v>0</v>
      </c>
      <c r="J331" s="8">
        <f t="shared" si="19"/>
        <v>319.7</v>
      </c>
      <c r="K331" s="6"/>
    </row>
    <row r="332" spans="2:11" ht="15.75">
      <c r="B332" s="34"/>
      <c r="C332" s="39"/>
      <c r="D332" s="11" t="s">
        <v>28</v>
      </c>
      <c r="E332" s="8">
        <v>319.7</v>
      </c>
      <c r="F332" s="8">
        <v>0</v>
      </c>
      <c r="G332" s="8">
        <v>0</v>
      </c>
      <c r="H332" s="8">
        <v>0</v>
      </c>
      <c r="I332" s="8">
        <v>0</v>
      </c>
      <c r="J332" s="8">
        <f>I332+H332+G332+F332+E332</f>
        <v>319.7</v>
      </c>
      <c r="K332" s="6"/>
    </row>
    <row r="333" spans="2:11" ht="15.75">
      <c r="B333" s="34"/>
      <c r="C333" s="39"/>
      <c r="D333" s="11" t="s">
        <v>29</v>
      </c>
      <c r="E333" s="8"/>
      <c r="F333" s="8"/>
      <c r="G333" s="8"/>
      <c r="H333" s="8"/>
      <c r="I333" s="8"/>
      <c r="J333" s="8"/>
      <c r="K333" s="6"/>
    </row>
    <row r="334" spans="2:11" ht="15.75">
      <c r="B334" s="34"/>
      <c r="C334" s="39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34"/>
      <c r="C335" s="39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35"/>
      <c r="C336" s="40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33" t="s">
        <v>100</v>
      </c>
      <c r="C337" s="38" t="s">
        <v>6</v>
      </c>
      <c r="D337" s="11" t="s">
        <v>27</v>
      </c>
      <c r="E337" s="8">
        <f>E338+E339+E340+E341</f>
        <v>518.3000000000001</v>
      </c>
      <c r="F337" s="8">
        <f>F338+F339+F340+F341</f>
        <v>263.6</v>
      </c>
      <c r="G337" s="8">
        <f>G338+G339+G340+G341</f>
        <v>5552.8</v>
      </c>
      <c r="H337" s="8">
        <f>H338+H339+H340+H341</f>
        <v>0</v>
      </c>
      <c r="I337" s="8">
        <f>I338+I339+I340+I341</f>
        <v>14834.3</v>
      </c>
      <c r="J337" s="8">
        <f>I337+H337+G337+F337+E337</f>
        <v>21168.999999999996</v>
      </c>
      <c r="K337" s="6"/>
    </row>
    <row r="338" spans="2:11" ht="15.75">
      <c r="B338" s="34"/>
      <c r="C338" s="39"/>
      <c r="D338" s="11" t="s">
        <v>28</v>
      </c>
      <c r="E338" s="8">
        <v>378.8</v>
      </c>
      <c r="F338" s="8">
        <v>263.6</v>
      </c>
      <c r="G338" s="8">
        <f>G344+G350</f>
        <v>571.5</v>
      </c>
      <c r="H338" s="8">
        <v>0</v>
      </c>
      <c r="I338" s="8">
        <f>I344+I350</f>
        <v>1722.9</v>
      </c>
      <c r="J338" s="8">
        <f>I338+H338+G338+F338+E338</f>
        <v>2936.8</v>
      </c>
      <c r="K338" s="6"/>
    </row>
    <row r="339" spans="2:11" ht="15.75">
      <c r="B339" s="34"/>
      <c r="C339" s="39"/>
      <c r="D339" s="11" t="s">
        <v>29</v>
      </c>
      <c r="E339" s="13">
        <v>124.4</v>
      </c>
      <c r="F339" s="13">
        <v>0</v>
      </c>
      <c r="G339" s="13">
        <f>G351</f>
        <v>4533.7</v>
      </c>
      <c r="H339" s="13"/>
      <c r="I339" s="13">
        <f>I351</f>
        <v>13111.4</v>
      </c>
      <c r="J339" s="8">
        <f aca="true" t="shared" si="20" ref="J339:J354">I339+H339+G339+F339+E339</f>
        <v>17769.5</v>
      </c>
      <c r="K339" s="19"/>
    </row>
    <row r="340" spans="2:11" ht="15.75">
      <c r="B340" s="34"/>
      <c r="C340" s="39"/>
      <c r="D340" s="11" t="s">
        <v>30</v>
      </c>
      <c r="E340" s="13">
        <v>15.1</v>
      </c>
      <c r="F340" s="13"/>
      <c r="G340" s="13">
        <f>G352</f>
        <v>447.6</v>
      </c>
      <c r="H340" s="13"/>
      <c r="I340" s="13"/>
      <c r="J340" s="8">
        <f t="shared" si="20"/>
        <v>462.70000000000005</v>
      </c>
      <c r="K340" s="19"/>
    </row>
    <row r="341" spans="2:11" ht="15.75">
      <c r="B341" s="34"/>
      <c r="C341" s="39"/>
      <c r="D341" s="11" t="s">
        <v>31</v>
      </c>
      <c r="E341" s="13"/>
      <c r="F341" s="13"/>
      <c r="G341" s="13"/>
      <c r="H341" s="13"/>
      <c r="I341" s="13"/>
      <c r="J341" s="8">
        <f t="shared" si="20"/>
        <v>0</v>
      </c>
      <c r="K341" s="19"/>
    </row>
    <row r="342" spans="2:11" ht="15.75">
      <c r="B342" s="35"/>
      <c r="C342" s="40"/>
      <c r="D342" s="11" t="s">
        <v>32</v>
      </c>
      <c r="E342" s="8"/>
      <c r="F342" s="8"/>
      <c r="G342" s="8"/>
      <c r="H342" s="8"/>
      <c r="I342" s="8"/>
      <c r="J342" s="8">
        <f t="shared" si="20"/>
        <v>0</v>
      </c>
      <c r="K342" s="6"/>
    </row>
    <row r="343" spans="2:11" ht="15.75">
      <c r="B343" s="33" t="s">
        <v>101</v>
      </c>
      <c r="C343" s="38" t="s">
        <v>6</v>
      </c>
      <c r="D343" s="11" t="s">
        <v>27</v>
      </c>
      <c r="E343" s="8">
        <f>E344+E345+E346+E347+E348</f>
        <v>0</v>
      </c>
      <c r="F343" s="8">
        <f>F344+F345+F346+F347+F348</f>
        <v>263.6</v>
      </c>
      <c r="G343" s="8">
        <f>G344+G345+G346+G347+G348</f>
        <v>196.6</v>
      </c>
      <c r="H343" s="8">
        <f>H344+H345+H346+H347+H348</f>
        <v>0</v>
      </c>
      <c r="I343" s="8">
        <f>I344+I345+I346+I347+I348</f>
        <v>736</v>
      </c>
      <c r="J343" s="8">
        <f t="shared" si="20"/>
        <v>1196.2</v>
      </c>
      <c r="K343" s="6"/>
    </row>
    <row r="344" spans="2:11" ht="15.75">
      <c r="B344" s="34"/>
      <c r="C344" s="39"/>
      <c r="D344" s="11" t="s">
        <v>28</v>
      </c>
      <c r="E344" s="8"/>
      <c r="F344" s="8">
        <v>263.6</v>
      </c>
      <c r="G344" s="8">
        <v>196.6</v>
      </c>
      <c r="H344" s="8">
        <v>0</v>
      </c>
      <c r="I344" s="8">
        <v>736</v>
      </c>
      <c r="J344" s="8">
        <f t="shared" si="20"/>
        <v>1196.2</v>
      </c>
      <c r="K344" s="6"/>
    </row>
    <row r="345" spans="2:11" ht="15.75">
      <c r="B345" s="34"/>
      <c r="C345" s="39"/>
      <c r="D345" s="11" t="s">
        <v>29</v>
      </c>
      <c r="E345" s="8"/>
      <c r="F345" s="8"/>
      <c r="G345" s="8"/>
      <c r="H345" s="8"/>
      <c r="I345" s="8">
        <v>0</v>
      </c>
      <c r="J345" s="8">
        <f t="shared" si="20"/>
        <v>0</v>
      </c>
      <c r="K345" s="6"/>
    </row>
    <row r="346" spans="2:11" ht="15.75">
      <c r="B346" s="34"/>
      <c r="C346" s="39"/>
      <c r="D346" s="11" t="s">
        <v>30</v>
      </c>
      <c r="E346" s="8"/>
      <c r="F346" s="8"/>
      <c r="G346" s="8"/>
      <c r="H346" s="8"/>
      <c r="I346" s="8">
        <v>0</v>
      </c>
      <c r="J346" s="8">
        <f t="shared" si="20"/>
        <v>0</v>
      </c>
      <c r="K346" s="6"/>
    </row>
    <row r="347" spans="2:11" ht="15.75">
      <c r="B347" s="34"/>
      <c r="C347" s="39"/>
      <c r="D347" s="11" t="s">
        <v>31</v>
      </c>
      <c r="E347" s="8"/>
      <c r="F347" s="8"/>
      <c r="G347" s="8"/>
      <c r="H347" s="8"/>
      <c r="I347" s="8"/>
      <c r="J347" s="8">
        <f t="shared" si="20"/>
        <v>0</v>
      </c>
      <c r="K347" s="6"/>
    </row>
    <row r="348" spans="2:11" ht="15.75">
      <c r="B348" s="35"/>
      <c r="C348" s="40"/>
      <c r="D348" s="11" t="s">
        <v>32</v>
      </c>
      <c r="E348" s="8"/>
      <c r="F348" s="8"/>
      <c r="G348" s="8"/>
      <c r="H348" s="8"/>
      <c r="I348" s="8"/>
      <c r="J348" s="8">
        <f t="shared" si="20"/>
        <v>0</v>
      </c>
      <c r="K348" s="6"/>
    </row>
    <row r="349" spans="2:11" ht="15.75">
      <c r="B349" s="33" t="s">
        <v>102</v>
      </c>
      <c r="C349" s="36" t="s">
        <v>38</v>
      </c>
      <c r="D349" s="11" t="s">
        <v>27</v>
      </c>
      <c r="E349" s="8">
        <f>E350+E351+E352+E353+E354</f>
        <v>0</v>
      </c>
      <c r="F349" s="8">
        <f>F350+F351+F352+F353+F354</f>
        <v>0</v>
      </c>
      <c r="G349" s="8">
        <f>G350+G351+G352+G353+G354</f>
        <v>5356.2</v>
      </c>
      <c r="H349" s="8">
        <f>H350+H351+H352+H353+H354</f>
        <v>0</v>
      </c>
      <c r="I349" s="8">
        <f>I350+I351+I352+I353+I354</f>
        <v>14098.3</v>
      </c>
      <c r="J349" s="8">
        <f t="shared" si="20"/>
        <v>19454.5</v>
      </c>
      <c r="K349" s="6"/>
    </row>
    <row r="350" spans="2:11" ht="15.75">
      <c r="B350" s="34"/>
      <c r="C350" s="36"/>
      <c r="D350" s="11" t="s">
        <v>28</v>
      </c>
      <c r="E350" s="8"/>
      <c r="F350" s="8"/>
      <c r="G350" s="8">
        <v>374.9</v>
      </c>
      <c r="H350" s="8"/>
      <c r="I350" s="8">
        <v>986.9</v>
      </c>
      <c r="J350" s="8">
        <f t="shared" si="20"/>
        <v>1361.8</v>
      </c>
      <c r="K350" s="6"/>
    </row>
    <row r="351" spans="2:11" ht="15.75">
      <c r="B351" s="34"/>
      <c r="C351" s="36"/>
      <c r="D351" s="11" t="s">
        <v>29</v>
      </c>
      <c r="E351" s="8"/>
      <c r="F351" s="8"/>
      <c r="G351" s="8">
        <v>4533.7</v>
      </c>
      <c r="H351" s="8"/>
      <c r="I351" s="8">
        <v>13111.4</v>
      </c>
      <c r="J351" s="8">
        <f t="shared" si="20"/>
        <v>17645.1</v>
      </c>
      <c r="K351" s="6"/>
    </row>
    <row r="352" spans="2:11" ht="15.75">
      <c r="B352" s="34"/>
      <c r="C352" s="36"/>
      <c r="D352" s="11" t="s">
        <v>30</v>
      </c>
      <c r="E352" s="8"/>
      <c r="F352" s="8"/>
      <c r="G352" s="8">
        <v>447.6</v>
      </c>
      <c r="H352" s="8"/>
      <c r="I352" s="8">
        <v>0</v>
      </c>
      <c r="J352" s="8">
        <f t="shared" si="20"/>
        <v>447.6</v>
      </c>
      <c r="K352" s="6"/>
    </row>
    <row r="353" spans="2:11" ht="15.75">
      <c r="B353" s="34"/>
      <c r="C353" s="36"/>
      <c r="D353" s="11" t="s">
        <v>31</v>
      </c>
      <c r="E353" s="8"/>
      <c r="F353" s="8"/>
      <c r="G353" s="8"/>
      <c r="H353" s="8"/>
      <c r="I353" s="8"/>
      <c r="J353" s="8">
        <f t="shared" si="20"/>
        <v>0</v>
      </c>
      <c r="K353" s="6"/>
    </row>
    <row r="354" spans="2:11" ht="15.75">
      <c r="B354" s="35"/>
      <c r="C354" s="36"/>
      <c r="D354" s="11" t="s">
        <v>32</v>
      </c>
      <c r="E354" s="8"/>
      <c r="F354" s="8"/>
      <c r="G354" s="8"/>
      <c r="H354" s="8"/>
      <c r="I354" s="8"/>
      <c r="J354" s="8">
        <f t="shared" si="20"/>
        <v>0</v>
      </c>
      <c r="K354" s="6"/>
    </row>
    <row r="355" spans="2:11" ht="15.75">
      <c r="B355" s="47" t="s">
        <v>103</v>
      </c>
      <c r="C355" s="38" t="s">
        <v>6</v>
      </c>
      <c r="D355" s="11" t="s">
        <v>27</v>
      </c>
      <c r="E355" s="8">
        <f>E356+E357+E358+E359</f>
        <v>150</v>
      </c>
      <c r="F355" s="8">
        <f>F356+F357+F358+F359</f>
        <v>150</v>
      </c>
      <c r="G355" s="8">
        <f>G356+G357+G358+G359</f>
        <v>150</v>
      </c>
      <c r="H355" s="8">
        <f>H356+H357+H358+H359</f>
        <v>75</v>
      </c>
      <c r="I355" s="8">
        <f>I356+I357+I358+I359</f>
        <v>150</v>
      </c>
      <c r="J355" s="8">
        <f>I355+H355+G355+F355+E355</f>
        <v>675</v>
      </c>
      <c r="K355" s="6"/>
    </row>
    <row r="356" spans="2:11" ht="15.75">
      <c r="B356" s="48"/>
      <c r="C356" s="39"/>
      <c r="D356" s="11" t="s">
        <v>28</v>
      </c>
      <c r="E356" s="8">
        <v>150</v>
      </c>
      <c r="F356" s="8">
        <v>150</v>
      </c>
      <c r="G356" s="8">
        <v>150</v>
      </c>
      <c r="H356" s="8">
        <v>75</v>
      </c>
      <c r="I356" s="8">
        <v>150</v>
      </c>
      <c r="J356" s="8">
        <f>I356+H356+G356+F356+E356</f>
        <v>675</v>
      </c>
      <c r="K356" s="6"/>
    </row>
    <row r="357" spans="2:11" ht="15.75">
      <c r="B357" s="48"/>
      <c r="C357" s="39"/>
      <c r="D357" s="11" t="s">
        <v>29</v>
      </c>
      <c r="E357" s="8"/>
      <c r="F357" s="8"/>
      <c r="G357" s="8"/>
      <c r="H357" s="8"/>
      <c r="I357" s="8"/>
      <c r="J357" s="8"/>
      <c r="K357" s="6"/>
    </row>
    <row r="358" spans="2:11" ht="15.75">
      <c r="B358" s="48"/>
      <c r="C358" s="39"/>
      <c r="D358" s="11" t="s">
        <v>30</v>
      </c>
      <c r="E358" s="8"/>
      <c r="F358" s="8"/>
      <c r="G358" s="8"/>
      <c r="H358" s="8"/>
      <c r="I358" s="8"/>
      <c r="J358" s="8"/>
      <c r="K358" s="6"/>
    </row>
    <row r="359" spans="2:11" ht="15.75">
      <c r="B359" s="48"/>
      <c r="C359" s="39"/>
      <c r="D359" s="11" t="s">
        <v>31</v>
      </c>
      <c r="E359" s="8"/>
      <c r="F359" s="8"/>
      <c r="G359" s="8"/>
      <c r="H359" s="8"/>
      <c r="I359" s="8"/>
      <c r="J359" s="8"/>
      <c r="K359" s="6"/>
    </row>
    <row r="360" spans="2:11" ht="15.75">
      <c r="B360" s="49"/>
      <c r="C360" s="40"/>
      <c r="D360" s="11" t="s">
        <v>32</v>
      </c>
      <c r="E360" s="8"/>
      <c r="F360" s="8"/>
      <c r="G360" s="8"/>
      <c r="H360" s="8"/>
      <c r="I360" s="8"/>
      <c r="J360" s="8"/>
      <c r="K360" s="6"/>
    </row>
    <row r="361" spans="2:11" ht="15.75">
      <c r="B361" s="33" t="s">
        <v>104</v>
      </c>
      <c r="C361" s="38" t="s">
        <v>6</v>
      </c>
      <c r="D361" s="11" t="s">
        <v>27</v>
      </c>
      <c r="E361" s="8">
        <f>E362+E363+E364+E365</f>
        <v>265.1</v>
      </c>
      <c r="F361" s="8">
        <f>F362+F363+F364+F365</f>
        <v>120</v>
      </c>
      <c r="G361" s="8">
        <f>G362+G363+G364+G365</f>
        <v>0</v>
      </c>
      <c r="H361" s="8">
        <f>H362+H363+H364+H365</f>
        <v>0</v>
      </c>
      <c r="I361" s="8">
        <f>I362+I363+I364+I365</f>
        <v>0</v>
      </c>
      <c r="J361" s="8">
        <f>I361+H361+G361+F361+E361</f>
        <v>385.1</v>
      </c>
      <c r="K361" s="6"/>
    </row>
    <row r="362" spans="2:11" ht="15.75">
      <c r="B362" s="34"/>
      <c r="C362" s="39"/>
      <c r="D362" s="11" t="s">
        <v>28</v>
      </c>
      <c r="E362" s="8">
        <v>265.1</v>
      </c>
      <c r="F362" s="8">
        <v>120</v>
      </c>
      <c r="G362" s="8">
        <v>0</v>
      </c>
      <c r="H362" s="8">
        <v>0</v>
      </c>
      <c r="I362" s="8">
        <v>0</v>
      </c>
      <c r="J362" s="8">
        <f>I362+H362+G362+F362+E362</f>
        <v>385.1</v>
      </c>
      <c r="K362" s="6"/>
    </row>
    <row r="363" spans="2:11" ht="15.75">
      <c r="B363" s="34"/>
      <c r="C363" s="39"/>
      <c r="D363" s="11" t="s">
        <v>29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f>I363+H363+G363+F363+E363</f>
        <v>0</v>
      </c>
      <c r="K363" s="6"/>
    </row>
    <row r="364" spans="2:11" ht="15.75">
      <c r="B364" s="34"/>
      <c r="C364" s="39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34"/>
      <c r="C365" s="39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35"/>
      <c r="C366" s="40"/>
      <c r="D366" s="11" t="s">
        <v>32</v>
      </c>
      <c r="E366" s="8"/>
      <c r="F366" s="8"/>
      <c r="G366" s="8"/>
      <c r="H366" s="8"/>
      <c r="I366" s="8"/>
      <c r="J366" s="8"/>
      <c r="K366" s="6"/>
    </row>
    <row r="367" spans="2:11" ht="15.75">
      <c r="B367" s="33" t="s">
        <v>105</v>
      </c>
      <c r="C367" s="38" t="s">
        <v>6</v>
      </c>
      <c r="D367" s="11" t="s">
        <v>27</v>
      </c>
      <c r="E367" s="8">
        <f>E368+E369+E370+E371</f>
        <v>459.8</v>
      </c>
      <c r="F367" s="8">
        <f>F368+F369+F370+F371</f>
        <v>243.7</v>
      </c>
      <c r="G367" s="8">
        <f>G368+G369+G370+G371</f>
        <v>238.6</v>
      </c>
      <c r="H367" s="8">
        <f>H368+H369+H370+H371</f>
        <v>379.2</v>
      </c>
      <c r="I367" s="8">
        <f>I368+I369+I370+I371</f>
        <v>429.2</v>
      </c>
      <c r="J367" s="8">
        <f>I367+H367+G367+F367+E367</f>
        <v>1750.5</v>
      </c>
      <c r="K367" s="6"/>
    </row>
    <row r="368" spans="2:11" ht="15.75">
      <c r="B368" s="34"/>
      <c r="C368" s="39"/>
      <c r="D368" s="11" t="s">
        <v>28</v>
      </c>
      <c r="E368" s="8">
        <v>459.8</v>
      </c>
      <c r="F368" s="8">
        <v>243.7</v>
      </c>
      <c r="G368" s="8">
        <v>238.6</v>
      </c>
      <c r="H368" s="8">
        <v>379.2</v>
      </c>
      <c r="I368" s="8">
        <v>429.2</v>
      </c>
      <c r="J368" s="8">
        <f>I368+H368+G368+F368+E368</f>
        <v>1750.5</v>
      </c>
      <c r="K368" s="6"/>
    </row>
    <row r="369" spans="2:11" ht="15.75">
      <c r="B369" s="34"/>
      <c r="C369" s="39"/>
      <c r="D369" s="11" t="s">
        <v>29</v>
      </c>
      <c r="E369" s="8"/>
      <c r="F369" s="8"/>
      <c r="G369" s="8"/>
      <c r="H369" s="8"/>
      <c r="I369" s="8"/>
      <c r="J369" s="8">
        <v>0</v>
      </c>
      <c r="K369" s="6"/>
    </row>
    <row r="370" spans="2:11" ht="15.75">
      <c r="B370" s="34"/>
      <c r="C370" s="39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34"/>
      <c r="C371" s="39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35"/>
      <c r="C372" s="40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47" t="s">
        <v>106</v>
      </c>
      <c r="C373" s="38" t="s">
        <v>6</v>
      </c>
      <c r="D373" s="11" t="s">
        <v>27</v>
      </c>
      <c r="E373" s="8">
        <f>E374+E375+E376+E377</f>
        <v>0</v>
      </c>
      <c r="F373" s="8">
        <f>F374+F375+F376+F377</f>
        <v>0</v>
      </c>
      <c r="G373" s="8">
        <v>30</v>
      </c>
      <c r="H373" s="8">
        <f>H374+H375+H376+H377</f>
        <v>120</v>
      </c>
      <c r="I373" s="8">
        <f>I374+I375+I376+I377</f>
        <v>120</v>
      </c>
      <c r="J373" s="8">
        <f>I373+H373+G373+F373+E373</f>
        <v>270</v>
      </c>
      <c r="K373" s="6"/>
    </row>
    <row r="374" spans="2:11" ht="15.75">
      <c r="B374" s="48"/>
      <c r="C374" s="39"/>
      <c r="D374" s="11" t="s">
        <v>28</v>
      </c>
      <c r="E374" s="8">
        <v>0</v>
      </c>
      <c r="F374" s="8">
        <v>0</v>
      </c>
      <c r="G374" s="8">
        <v>30</v>
      </c>
      <c r="H374" s="8">
        <v>120</v>
      </c>
      <c r="I374" s="8">
        <v>120</v>
      </c>
      <c r="J374" s="8">
        <f>I374+H374+G374+F374+E374</f>
        <v>270</v>
      </c>
      <c r="K374" s="6"/>
    </row>
    <row r="375" spans="2:11" ht="15.75">
      <c r="B375" s="48"/>
      <c r="C375" s="39"/>
      <c r="D375" s="11" t="s">
        <v>29</v>
      </c>
      <c r="E375" s="8"/>
      <c r="F375" s="8"/>
      <c r="G375" s="8"/>
      <c r="H375" s="8"/>
      <c r="I375" s="8"/>
      <c r="J375" s="8">
        <v>0</v>
      </c>
      <c r="K375" s="6"/>
    </row>
    <row r="376" spans="2:11" ht="15.75">
      <c r="B376" s="48"/>
      <c r="C376" s="39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48"/>
      <c r="C377" s="39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49"/>
      <c r="C378" s="40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1" ht="15.75">
      <c r="B379" s="47" t="s">
        <v>107</v>
      </c>
      <c r="C379" s="38" t="s">
        <v>6</v>
      </c>
      <c r="D379" s="11" t="s">
        <v>27</v>
      </c>
      <c r="E379" s="8">
        <f>E380+E381+E382+E383</f>
        <v>0</v>
      </c>
      <c r="F379" s="8">
        <f>F380+F381+F382+F383</f>
        <v>0</v>
      </c>
      <c r="G379" s="8">
        <f>G380+G381+G382+G383</f>
        <v>30</v>
      </c>
      <c r="H379" s="8">
        <f>H380+H381+H382+H383</f>
        <v>100</v>
      </c>
      <c r="I379" s="8">
        <f>I380+I381+I382+I383</f>
        <v>100</v>
      </c>
      <c r="J379" s="8">
        <f>I379+H379+G379+F379+E379</f>
        <v>230</v>
      </c>
      <c r="K379" s="6"/>
    </row>
    <row r="380" spans="2:11" ht="15.75">
      <c r="B380" s="48"/>
      <c r="C380" s="39"/>
      <c r="D380" s="11" t="s">
        <v>28</v>
      </c>
      <c r="E380" s="8">
        <v>0</v>
      </c>
      <c r="F380" s="8">
        <v>0</v>
      </c>
      <c r="G380" s="8">
        <v>30</v>
      </c>
      <c r="H380" s="8">
        <v>100</v>
      </c>
      <c r="I380" s="8">
        <v>100</v>
      </c>
      <c r="J380" s="8">
        <f>I380+H380+G380+F380+E380</f>
        <v>230</v>
      </c>
      <c r="K380" s="6"/>
    </row>
    <row r="381" spans="2:11" ht="15.75">
      <c r="B381" s="48"/>
      <c r="C381" s="39"/>
      <c r="D381" s="11" t="s">
        <v>29</v>
      </c>
      <c r="E381" s="8"/>
      <c r="F381" s="8"/>
      <c r="G381" s="8"/>
      <c r="H381" s="8"/>
      <c r="I381" s="8"/>
      <c r="J381" s="8">
        <v>0</v>
      </c>
      <c r="K381" s="6"/>
    </row>
    <row r="382" spans="2:11" ht="15.75">
      <c r="B382" s="48"/>
      <c r="C382" s="39"/>
      <c r="D382" s="11" t="s">
        <v>30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48"/>
      <c r="C383" s="39"/>
      <c r="D383" s="11" t="s">
        <v>31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49"/>
      <c r="C384" s="40"/>
      <c r="D384" s="11" t="s">
        <v>32</v>
      </c>
      <c r="E384" s="8"/>
      <c r="F384" s="8"/>
      <c r="G384" s="8"/>
      <c r="H384" s="8"/>
      <c r="I384" s="8"/>
      <c r="J384" s="8"/>
      <c r="K384" s="6"/>
    </row>
    <row r="385" spans="2:13" ht="15.75">
      <c r="B385" s="57" t="s">
        <v>62</v>
      </c>
      <c r="C385" s="46" t="s">
        <v>21</v>
      </c>
      <c r="D385" s="11" t="s">
        <v>27</v>
      </c>
      <c r="E385" s="5">
        <f aca="true" t="shared" si="21" ref="E385:I396">E391</f>
        <v>393.3</v>
      </c>
      <c r="F385" s="5">
        <f t="shared" si="21"/>
        <v>435.8</v>
      </c>
      <c r="G385" s="5">
        <f t="shared" si="21"/>
        <v>447.5</v>
      </c>
      <c r="H385" s="5">
        <f t="shared" si="21"/>
        <v>447.5</v>
      </c>
      <c r="I385" s="5">
        <f t="shared" si="21"/>
        <v>249.6</v>
      </c>
      <c r="J385" s="5">
        <f aca="true" t="shared" si="22" ref="J385:J438">SUM(E385:I385)</f>
        <v>1973.6999999999998</v>
      </c>
      <c r="K385" s="6"/>
      <c r="L385" s="58"/>
      <c r="M385" s="50"/>
    </row>
    <row r="386" spans="2:13" ht="15.75">
      <c r="B386" s="57"/>
      <c r="C386" s="46"/>
      <c r="D386" s="11" t="s">
        <v>28</v>
      </c>
      <c r="E386" s="5">
        <f t="shared" si="21"/>
        <v>383.3</v>
      </c>
      <c r="F386" s="5">
        <f t="shared" si="21"/>
        <v>435.8</v>
      </c>
      <c r="G386" s="5">
        <f t="shared" si="21"/>
        <v>447.5</v>
      </c>
      <c r="H386" s="5">
        <f t="shared" si="21"/>
        <v>447.5</v>
      </c>
      <c r="I386" s="5">
        <f t="shared" si="21"/>
        <v>249.6</v>
      </c>
      <c r="J386" s="5">
        <f t="shared" si="22"/>
        <v>1963.6999999999998</v>
      </c>
      <c r="K386" s="6"/>
      <c r="L386" s="58"/>
      <c r="M386" s="50"/>
    </row>
    <row r="387" spans="2:13" ht="15.75">
      <c r="B387" s="57"/>
      <c r="C387" s="46"/>
      <c r="D387" s="11" t="s">
        <v>29</v>
      </c>
      <c r="E387" s="5">
        <f t="shared" si="21"/>
        <v>0</v>
      </c>
      <c r="F387" s="5">
        <f t="shared" si="21"/>
        <v>0</v>
      </c>
      <c r="G387" s="5">
        <f t="shared" si="21"/>
        <v>0</v>
      </c>
      <c r="H387" s="5">
        <f t="shared" si="21"/>
        <v>0</v>
      </c>
      <c r="I387" s="5">
        <f t="shared" si="21"/>
        <v>0</v>
      </c>
      <c r="J387" s="5">
        <f t="shared" si="22"/>
        <v>0</v>
      </c>
      <c r="K387" s="6"/>
      <c r="L387" s="58"/>
      <c r="M387" s="50"/>
    </row>
    <row r="388" spans="2:13" ht="15.75">
      <c r="B388" s="57"/>
      <c r="C388" s="46"/>
      <c r="D388" s="11" t="s">
        <v>30</v>
      </c>
      <c r="E388" s="5">
        <f t="shared" si="21"/>
        <v>0</v>
      </c>
      <c r="F388" s="5">
        <f t="shared" si="21"/>
        <v>0</v>
      </c>
      <c r="G388" s="5">
        <f t="shared" si="21"/>
        <v>0</v>
      </c>
      <c r="H388" s="5">
        <f t="shared" si="21"/>
        <v>0</v>
      </c>
      <c r="I388" s="5">
        <f t="shared" si="21"/>
        <v>0</v>
      </c>
      <c r="J388" s="5">
        <f t="shared" si="22"/>
        <v>0</v>
      </c>
      <c r="K388" s="6"/>
      <c r="L388" s="58"/>
      <c r="M388" s="50"/>
    </row>
    <row r="389" spans="2:13" ht="15.75">
      <c r="B389" s="57"/>
      <c r="C389" s="46"/>
      <c r="D389" s="11" t="s">
        <v>31</v>
      </c>
      <c r="E389" s="5">
        <f t="shared" si="21"/>
        <v>0</v>
      </c>
      <c r="F389" s="5">
        <f t="shared" si="21"/>
        <v>0</v>
      </c>
      <c r="G389" s="5">
        <f t="shared" si="21"/>
        <v>0</v>
      </c>
      <c r="H389" s="5">
        <f t="shared" si="21"/>
        <v>0</v>
      </c>
      <c r="I389" s="5">
        <f t="shared" si="21"/>
        <v>0</v>
      </c>
      <c r="J389" s="5">
        <f t="shared" si="22"/>
        <v>0</v>
      </c>
      <c r="K389" s="6"/>
      <c r="L389" s="58"/>
      <c r="M389" s="50"/>
    </row>
    <row r="390" spans="2:13" ht="15.75">
      <c r="B390" s="57"/>
      <c r="C390" s="46"/>
      <c r="D390" s="12" t="s">
        <v>32</v>
      </c>
      <c r="E390" s="5">
        <f t="shared" si="21"/>
        <v>0</v>
      </c>
      <c r="F390" s="5">
        <f t="shared" si="21"/>
        <v>0</v>
      </c>
      <c r="G390" s="5">
        <f t="shared" si="21"/>
        <v>0</v>
      </c>
      <c r="H390" s="5">
        <f t="shared" si="21"/>
        <v>0</v>
      </c>
      <c r="I390" s="5">
        <f t="shared" si="21"/>
        <v>0</v>
      </c>
      <c r="J390" s="5">
        <f t="shared" si="22"/>
        <v>0</v>
      </c>
      <c r="K390" s="6"/>
      <c r="L390" s="58"/>
      <c r="M390" s="50"/>
    </row>
    <row r="391" spans="2:13" ht="15.75">
      <c r="B391" s="57"/>
      <c r="C391" s="38" t="s">
        <v>6</v>
      </c>
      <c r="D391" s="11" t="s">
        <v>27</v>
      </c>
      <c r="E391" s="8">
        <f t="shared" si="21"/>
        <v>393.3</v>
      </c>
      <c r="F391" s="8">
        <f t="shared" si="21"/>
        <v>435.8</v>
      </c>
      <c r="G391" s="8">
        <f t="shared" si="21"/>
        <v>447.5</v>
      </c>
      <c r="H391" s="8">
        <f t="shared" si="21"/>
        <v>447.5</v>
      </c>
      <c r="I391" s="8">
        <f t="shared" si="21"/>
        <v>249.6</v>
      </c>
      <c r="J391" s="8">
        <f t="shared" si="22"/>
        <v>1973.6999999999998</v>
      </c>
      <c r="K391" s="6"/>
      <c r="L391" s="58"/>
      <c r="M391" s="50"/>
    </row>
    <row r="392" spans="2:13" ht="15.75">
      <c r="B392" s="57"/>
      <c r="C392" s="39"/>
      <c r="D392" s="11" t="s">
        <v>28</v>
      </c>
      <c r="E392" s="8">
        <f t="shared" si="21"/>
        <v>383.3</v>
      </c>
      <c r="F392" s="8">
        <f t="shared" si="21"/>
        <v>435.8</v>
      </c>
      <c r="G392" s="8">
        <f t="shared" si="21"/>
        <v>447.5</v>
      </c>
      <c r="H392" s="8">
        <f t="shared" si="21"/>
        <v>447.5</v>
      </c>
      <c r="I392" s="8">
        <f t="shared" si="21"/>
        <v>249.6</v>
      </c>
      <c r="J392" s="8">
        <f t="shared" si="22"/>
        <v>1963.6999999999998</v>
      </c>
      <c r="K392" s="6"/>
      <c r="L392" s="58"/>
      <c r="M392" s="50"/>
    </row>
    <row r="393" spans="2:13" ht="15.75">
      <c r="B393" s="57"/>
      <c r="C393" s="39"/>
      <c r="D393" s="11" t="s">
        <v>29</v>
      </c>
      <c r="E393" s="8">
        <f t="shared" si="21"/>
        <v>0</v>
      </c>
      <c r="F393" s="8">
        <f t="shared" si="21"/>
        <v>0</v>
      </c>
      <c r="G393" s="8">
        <f t="shared" si="21"/>
        <v>0</v>
      </c>
      <c r="H393" s="8">
        <f t="shared" si="21"/>
        <v>0</v>
      </c>
      <c r="I393" s="8">
        <f t="shared" si="21"/>
        <v>0</v>
      </c>
      <c r="J393" s="8">
        <f t="shared" si="22"/>
        <v>0</v>
      </c>
      <c r="K393" s="6"/>
      <c r="L393" s="58"/>
      <c r="M393" s="50"/>
    </row>
    <row r="394" spans="2:13" ht="15.75">
      <c r="B394" s="57"/>
      <c r="C394" s="39"/>
      <c r="D394" s="11" t="s">
        <v>30</v>
      </c>
      <c r="E394" s="8">
        <f t="shared" si="21"/>
        <v>0</v>
      </c>
      <c r="F394" s="8">
        <f t="shared" si="21"/>
        <v>0</v>
      </c>
      <c r="G394" s="8">
        <f t="shared" si="21"/>
        <v>0</v>
      </c>
      <c r="H394" s="8">
        <f t="shared" si="21"/>
        <v>0</v>
      </c>
      <c r="I394" s="8">
        <f t="shared" si="21"/>
        <v>0</v>
      </c>
      <c r="J394" s="8">
        <f t="shared" si="22"/>
        <v>0</v>
      </c>
      <c r="K394" s="6"/>
      <c r="L394" s="58"/>
      <c r="M394" s="50"/>
    </row>
    <row r="395" spans="2:13" ht="15.75">
      <c r="B395" s="57"/>
      <c r="C395" s="39"/>
      <c r="D395" s="11" t="s">
        <v>31</v>
      </c>
      <c r="E395" s="8">
        <f t="shared" si="21"/>
        <v>0</v>
      </c>
      <c r="F395" s="8">
        <f t="shared" si="21"/>
        <v>0</v>
      </c>
      <c r="G395" s="8">
        <f t="shared" si="21"/>
        <v>0</v>
      </c>
      <c r="H395" s="8">
        <f t="shared" si="21"/>
        <v>0</v>
      </c>
      <c r="I395" s="8">
        <f t="shared" si="21"/>
        <v>0</v>
      </c>
      <c r="J395" s="8">
        <f t="shared" si="22"/>
        <v>0</v>
      </c>
      <c r="K395" s="6"/>
      <c r="L395" s="58"/>
      <c r="M395" s="50"/>
    </row>
    <row r="396" spans="2:13" ht="15.75">
      <c r="B396" s="57"/>
      <c r="C396" s="40"/>
      <c r="D396" s="12" t="s">
        <v>32</v>
      </c>
      <c r="E396" s="8">
        <f t="shared" si="21"/>
        <v>0</v>
      </c>
      <c r="F396" s="8">
        <f t="shared" si="21"/>
        <v>0</v>
      </c>
      <c r="G396" s="8">
        <f t="shared" si="21"/>
        <v>0</v>
      </c>
      <c r="H396" s="8">
        <f t="shared" si="21"/>
        <v>0</v>
      </c>
      <c r="I396" s="8">
        <f t="shared" si="21"/>
        <v>0</v>
      </c>
      <c r="J396" s="8">
        <f t="shared" si="22"/>
        <v>0</v>
      </c>
      <c r="K396" s="6"/>
      <c r="L396" s="58"/>
      <c r="M396" s="50"/>
    </row>
    <row r="397" spans="2:13" ht="15.75">
      <c r="B397" s="51" t="s">
        <v>2</v>
      </c>
      <c r="C397" s="38" t="s">
        <v>6</v>
      </c>
      <c r="D397" s="11" t="s">
        <v>27</v>
      </c>
      <c r="E397" s="8">
        <f>E403+E409+E415</f>
        <v>393.3</v>
      </c>
      <c r="F397" s="8">
        <f aca="true" t="shared" si="23" ref="F397:I398">F403+F409+F415</f>
        <v>435.8</v>
      </c>
      <c r="G397" s="8">
        <f t="shared" si="23"/>
        <v>447.5</v>
      </c>
      <c r="H397" s="8">
        <f t="shared" si="23"/>
        <v>447.5</v>
      </c>
      <c r="I397" s="8">
        <f t="shared" si="23"/>
        <v>249.6</v>
      </c>
      <c r="J397" s="8">
        <f t="shared" si="22"/>
        <v>1973.6999999999998</v>
      </c>
      <c r="K397" s="6"/>
      <c r="L397" s="58"/>
      <c r="M397" s="50"/>
    </row>
    <row r="398" spans="2:13" ht="15.75">
      <c r="B398" s="51"/>
      <c r="C398" s="39"/>
      <c r="D398" s="11" t="s">
        <v>28</v>
      </c>
      <c r="E398" s="8">
        <v>383.3</v>
      </c>
      <c r="F398" s="8">
        <f>F404+F410+F416</f>
        <v>435.8</v>
      </c>
      <c r="G398" s="8">
        <f t="shared" si="23"/>
        <v>447.5</v>
      </c>
      <c r="H398" s="8">
        <f t="shared" si="23"/>
        <v>447.5</v>
      </c>
      <c r="I398" s="8">
        <v>249.6</v>
      </c>
      <c r="J398" s="8">
        <f t="shared" si="22"/>
        <v>1963.6999999999998</v>
      </c>
      <c r="K398" s="6"/>
      <c r="L398" s="58"/>
      <c r="M398" s="50"/>
    </row>
    <row r="399" spans="2:13" ht="15.75">
      <c r="B399" s="51"/>
      <c r="C399" s="39"/>
      <c r="D399" s="11" t="s">
        <v>29</v>
      </c>
      <c r="E399" s="8"/>
      <c r="F399" s="8"/>
      <c r="G399" s="8"/>
      <c r="H399" s="8"/>
      <c r="I399" s="8"/>
      <c r="J399" s="8">
        <f t="shared" si="22"/>
        <v>0</v>
      </c>
      <c r="K399" s="6"/>
      <c r="L399" s="58"/>
      <c r="M399" s="50"/>
    </row>
    <row r="400" spans="2:11" ht="15.75">
      <c r="B400" s="51"/>
      <c r="C400" s="39"/>
      <c r="D400" s="11" t="s">
        <v>30</v>
      </c>
      <c r="E400" s="8"/>
      <c r="F400" s="8"/>
      <c r="G400" s="8"/>
      <c r="H400" s="8"/>
      <c r="I400" s="8"/>
      <c r="J400" s="8">
        <f t="shared" si="22"/>
        <v>0</v>
      </c>
      <c r="K400" s="6"/>
    </row>
    <row r="401" spans="2:11" ht="15.75">
      <c r="B401" s="51"/>
      <c r="C401" s="39"/>
      <c r="D401" s="11" t="s">
        <v>31</v>
      </c>
      <c r="E401" s="8"/>
      <c r="F401" s="8"/>
      <c r="G401" s="8"/>
      <c r="H401" s="8"/>
      <c r="I401" s="8"/>
      <c r="J401" s="8">
        <f t="shared" si="22"/>
        <v>0</v>
      </c>
      <c r="K401" s="6"/>
    </row>
    <row r="402" spans="2:11" ht="15.75">
      <c r="B402" s="51"/>
      <c r="C402" s="40"/>
      <c r="D402" s="12" t="s">
        <v>32</v>
      </c>
      <c r="E402" s="8"/>
      <c r="F402" s="8"/>
      <c r="G402" s="8"/>
      <c r="H402" s="8"/>
      <c r="I402" s="8"/>
      <c r="J402" s="8">
        <f t="shared" si="22"/>
        <v>0</v>
      </c>
      <c r="K402" s="6"/>
    </row>
    <row r="403" spans="2:11" ht="15.75">
      <c r="B403" s="44" t="s">
        <v>63</v>
      </c>
      <c r="C403" s="36" t="s">
        <v>64</v>
      </c>
      <c r="D403" s="11" t="s">
        <v>27</v>
      </c>
      <c r="E403" s="8">
        <f>E404+E405+E406+E407+E408</f>
        <v>0</v>
      </c>
      <c r="F403" s="8">
        <f>F404+F405+F406+F407+F408</f>
        <v>0</v>
      </c>
      <c r="G403" s="8">
        <f>G404+G405+G406+G407+G408</f>
        <v>19.7</v>
      </c>
      <c r="H403" s="8">
        <f>H404+H405+H406+H407+H408</f>
        <v>19.7</v>
      </c>
      <c r="I403" s="8">
        <f>I404+I405+I406+I407+I408</f>
        <v>0</v>
      </c>
      <c r="J403" s="8">
        <f t="shared" si="22"/>
        <v>39.4</v>
      </c>
      <c r="K403" s="6"/>
    </row>
    <row r="404" spans="2:11" ht="15.75">
      <c r="B404" s="44"/>
      <c r="C404" s="36"/>
      <c r="D404" s="11" t="s">
        <v>28</v>
      </c>
      <c r="E404" s="8"/>
      <c r="F404" s="8">
        <v>0</v>
      </c>
      <c r="G404" s="8">
        <v>19.7</v>
      </c>
      <c r="H404" s="8">
        <v>19.7</v>
      </c>
      <c r="I404" s="8">
        <v>0</v>
      </c>
      <c r="J404" s="8">
        <f t="shared" si="22"/>
        <v>39.4</v>
      </c>
      <c r="K404" s="6"/>
    </row>
    <row r="405" spans="2:11" ht="15.75">
      <c r="B405" s="44"/>
      <c r="C405" s="36"/>
      <c r="D405" s="11" t="s">
        <v>29</v>
      </c>
      <c r="E405" s="8"/>
      <c r="F405" s="8"/>
      <c r="G405" s="8"/>
      <c r="H405" s="8"/>
      <c r="I405" s="8"/>
      <c r="J405" s="8">
        <f t="shared" si="22"/>
        <v>0</v>
      </c>
      <c r="K405" s="6"/>
    </row>
    <row r="406" spans="2:11" ht="15.75">
      <c r="B406" s="44"/>
      <c r="C406" s="36"/>
      <c r="D406" s="11" t="s">
        <v>30</v>
      </c>
      <c r="E406" s="8"/>
      <c r="F406" s="8"/>
      <c r="G406" s="8"/>
      <c r="H406" s="8"/>
      <c r="I406" s="8"/>
      <c r="J406" s="8">
        <f t="shared" si="22"/>
        <v>0</v>
      </c>
      <c r="K406" s="6"/>
    </row>
    <row r="407" spans="2:11" ht="15.75">
      <c r="B407" s="44"/>
      <c r="C407" s="36"/>
      <c r="D407" s="11" t="s">
        <v>31</v>
      </c>
      <c r="E407" s="8"/>
      <c r="F407" s="8"/>
      <c r="G407" s="8"/>
      <c r="H407" s="8"/>
      <c r="I407" s="8"/>
      <c r="J407" s="8">
        <f t="shared" si="22"/>
        <v>0</v>
      </c>
      <c r="K407" s="6"/>
    </row>
    <row r="408" spans="2:11" ht="15.75">
      <c r="B408" s="44"/>
      <c r="C408" s="36"/>
      <c r="D408" s="12" t="s">
        <v>32</v>
      </c>
      <c r="E408" s="8"/>
      <c r="F408" s="8"/>
      <c r="G408" s="8"/>
      <c r="H408" s="8"/>
      <c r="I408" s="8"/>
      <c r="J408" s="8">
        <f t="shared" si="22"/>
        <v>0</v>
      </c>
      <c r="K408" s="6"/>
    </row>
    <row r="409" spans="2:11" ht="15.75">
      <c r="B409" s="52" t="s">
        <v>65</v>
      </c>
      <c r="C409" s="55" t="s">
        <v>64</v>
      </c>
      <c r="D409" s="11" t="s">
        <v>27</v>
      </c>
      <c r="E409" s="8">
        <f>E410+E411+E412+E413+E414</f>
        <v>0.8</v>
      </c>
      <c r="F409" s="8">
        <f>F410+F411+F412+F413+F414</f>
        <v>13.7</v>
      </c>
      <c r="G409" s="8">
        <f>G410+G411+G412+G413+G414</f>
        <v>25</v>
      </c>
      <c r="H409" s="8">
        <f>H410+H411+H412+H413+H414</f>
        <v>25</v>
      </c>
      <c r="I409" s="8">
        <f>I410+I411+I412+I413+I414</f>
        <v>0</v>
      </c>
      <c r="J409" s="8">
        <f t="shared" si="22"/>
        <v>64.5</v>
      </c>
      <c r="K409" s="6"/>
    </row>
    <row r="410" spans="2:11" ht="15.75">
      <c r="B410" s="53"/>
      <c r="C410" s="56"/>
      <c r="D410" s="11" t="s">
        <v>28</v>
      </c>
      <c r="E410" s="8">
        <v>0.8</v>
      </c>
      <c r="F410" s="8">
        <v>13.7</v>
      </c>
      <c r="G410" s="8">
        <v>25</v>
      </c>
      <c r="H410" s="8">
        <v>25</v>
      </c>
      <c r="I410" s="8">
        <v>0</v>
      </c>
      <c r="J410" s="8">
        <f t="shared" si="22"/>
        <v>64.5</v>
      </c>
      <c r="K410" s="6"/>
    </row>
    <row r="411" spans="2:11" ht="15.75">
      <c r="B411" s="53"/>
      <c r="C411" s="56"/>
      <c r="D411" s="11" t="s">
        <v>29</v>
      </c>
      <c r="E411" s="8"/>
      <c r="F411" s="8"/>
      <c r="G411" s="8"/>
      <c r="H411" s="8"/>
      <c r="I411" s="8"/>
      <c r="J411" s="8">
        <f t="shared" si="22"/>
        <v>0</v>
      </c>
      <c r="K411" s="6"/>
    </row>
    <row r="412" spans="2:11" ht="15.75">
      <c r="B412" s="53"/>
      <c r="C412" s="56"/>
      <c r="D412" s="11" t="s">
        <v>30</v>
      </c>
      <c r="E412" s="8"/>
      <c r="F412" s="8"/>
      <c r="G412" s="8"/>
      <c r="H412" s="8"/>
      <c r="I412" s="8"/>
      <c r="J412" s="8">
        <f t="shared" si="22"/>
        <v>0</v>
      </c>
      <c r="K412" s="6"/>
    </row>
    <row r="413" spans="2:11" ht="15.75">
      <c r="B413" s="53"/>
      <c r="C413" s="56"/>
      <c r="D413" s="11" t="s">
        <v>31</v>
      </c>
      <c r="E413" s="8"/>
      <c r="F413" s="8"/>
      <c r="G413" s="8"/>
      <c r="H413" s="8"/>
      <c r="I413" s="8"/>
      <c r="J413" s="8">
        <f t="shared" si="22"/>
        <v>0</v>
      </c>
      <c r="K413" s="6"/>
    </row>
    <row r="414" spans="2:11" ht="15.75">
      <c r="B414" s="54"/>
      <c r="C414" s="56"/>
      <c r="D414" s="12" t="s">
        <v>32</v>
      </c>
      <c r="E414" s="8"/>
      <c r="F414" s="8"/>
      <c r="G414" s="8"/>
      <c r="H414" s="8"/>
      <c r="I414" s="8"/>
      <c r="J414" s="8">
        <f t="shared" si="22"/>
        <v>0</v>
      </c>
      <c r="K414" s="6"/>
    </row>
    <row r="415" spans="2:11" ht="15.75">
      <c r="B415" s="44" t="s">
        <v>66</v>
      </c>
      <c r="C415" s="36" t="s">
        <v>52</v>
      </c>
      <c r="D415" s="11" t="s">
        <v>27</v>
      </c>
      <c r="E415" s="8">
        <f>E416+E417+E418+E419+E420</f>
        <v>392.5</v>
      </c>
      <c r="F415" s="8">
        <f>F416+F417+F418+F419+F420</f>
        <v>422.1</v>
      </c>
      <c r="G415" s="8">
        <f>G416+G417+G418+G419+G420</f>
        <v>402.8</v>
      </c>
      <c r="H415" s="8">
        <f>H416+H417+H418+H419+H420</f>
        <v>402.8</v>
      </c>
      <c r="I415" s="8">
        <f>I416+I417+I418+I419+I420</f>
        <v>249.6</v>
      </c>
      <c r="J415" s="8">
        <f t="shared" si="22"/>
        <v>1869.8</v>
      </c>
      <c r="K415" s="6"/>
    </row>
    <row r="416" spans="2:11" ht="15.75">
      <c r="B416" s="44"/>
      <c r="C416" s="36"/>
      <c r="D416" s="11" t="s">
        <v>28</v>
      </c>
      <c r="E416" s="8">
        <v>392.5</v>
      </c>
      <c r="F416" s="8">
        <v>422.1</v>
      </c>
      <c r="G416" s="8">
        <v>402.8</v>
      </c>
      <c r="H416" s="8">
        <v>402.8</v>
      </c>
      <c r="I416" s="8">
        <v>249.6</v>
      </c>
      <c r="J416" s="8">
        <f t="shared" si="22"/>
        <v>1869.8</v>
      </c>
      <c r="K416" s="6"/>
    </row>
    <row r="417" spans="2:11" ht="15.75">
      <c r="B417" s="44"/>
      <c r="C417" s="36"/>
      <c r="D417" s="11" t="s">
        <v>29</v>
      </c>
      <c r="E417" s="8"/>
      <c r="F417" s="8"/>
      <c r="G417" s="8"/>
      <c r="H417" s="8"/>
      <c r="I417" s="8"/>
      <c r="J417" s="8">
        <f t="shared" si="22"/>
        <v>0</v>
      </c>
      <c r="K417" s="6"/>
    </row>
    <row r="418" spans="2:11" ht="15.75">
      <c r="B418" s="44"/>
      <c r="C418" s="36"/>
      <c r="D418" s="11" t="s">
        <v>30</v>
      </c>
      <c r="E418" s="8"/>
      <c r="F418" s="8"/>
      <c r="G418" s="8"/>
      <c r="H418" s="8"/>
      <c r="I418" s="8"/>
      <c r="J418" s="8">
        <f t="shared" si="22"/>
        <v>0</v>
      </c>
      <c r="K418" s="6"/>
    </row>
    <row r="419" spans="2:11" ht="15.75">
      <c r="B419" s="44"/>
      <c r="C419" s="36"/>
      <c r="D419" s="11" t="s">
        <v>31</v>
      </c>
      <c r="E419" s="8"/>
      <c r="F419" s="8"/>
      <c r="G419" s="8"/>
      <c r="H419" s="8"/>
      <c r="I419" s="8"/>
      <c r="J419" s="8">
        <f t="shared" si="22"/>
        <v>0</v>
      </c>
      <c r="K419" s="6"/>
    </row>
    <row r="420" spans="2:11" ht="15.75">
      <c r="B420" s="44"/>
      <c r="C420" s="36"/>
      <c r="D420" s="12" t="s">
        <v>32</v>
      </c>
      <c r="E420" s="8"/>
      <c r="F420" s="8"/>
      <c r="G420" s="8"/>
      <c r="H420" s="8"/>
      <c r="I420" s="8"/>
      <c r="J420" s="8">
        <f t="shared" si="22"/>
        <v>0</v>
      </c>
      <c r="K420" s="6"/>
    </row>
    <row r="421" spans="2:11" ht="15.75">
      <c r="B421" s="45" t="s">
        <v>67</v>
      </c>
      <c r="C421" s="46" t="s">
        <v>21</v>
      </c>
      <c r="D421" s="11" t="s">
        <v>27</v>
      </c>
      <c r="E421" s="5">
        <f aca="true" t="shared" si="24" ref="E421:I432">E427</f>
        <v>7.5</v>
      </c>
      <c r="F421" s="5">
        <f t="shared" si="24"/>
        <v>45.5</v>
      </c>
      <c r="G421" s="5">
        <f t="shared" si="24"/>
        <v>0</v>
      </c>
      <c r="H421" s="5">
        <f t="shared" si="24"/>
        <v>0</v>
      </c>
      <c r="I421" s="5">
        <f t="shared" si="24"/>
        <v>0</v>
      </c>
      <c r="J421" s="5">
        <f t="shared" si="22"/>
        <v>53</v>
      </c>
      <c r="K421" s="6"/>
    </row>
    <row r="422" spans="2:11" ht="15.75">
      <c r="B422" s="45"/>
      <c r="C422" s="46"/>
      <c r="D422" s="11" t="s">
        <v>28</v>
      </c>
      <c r="E422" s="5">
        <f t="shared" si="24"/>
        <v>7.5</v>
      </c>
      <c r="F422" s="5">
        <f t="shared" si="24"/>
        <v>45.5</v>
      </c>
      <c r="G422" s="5">
        <f t="shared" si="24"/>
        <v>0</v>
      </c>
      <c r="H422" s="5">
        <f>H428</f>
        <v>0</v>
      </c>
      <c r="I422" s="5">
        <f>I428</f>
        <v>0</v>
      </c>
      <c r="J422" s="5">
        <f>SUM(E422:I422)</f>
        <v>53</v>
      </c>
      <c r="K422" s="6"/>
    </row>
    <row r="423" spans="2:11" ht="15.75">
      <c r="B423" s="45"/>
      <c r="C423" s="46"/>
      <c r="D423" s="11" t="s">
        <v>29</v>
      </c>
      <c r="E423" s="8">
        <f t="shared" si="24"/>
        <v>0</v>
      </c>
      <c r="F423" s="8">
        <f t="shared" si="24"/>
        <v>0</v>
      </c>
      <c r="G423" s="8">
        <f t="shared" si="24"/>
        <v>0</v>
      </c>
      <c r="H423" s="8">
        <f t="shared" si="24"/>
        <v>0</v>
      </c>
      <c r="I423" s="8">
        <f t="shared" si="24"/>
        <v>0</v>
      </c>
      <c r="J423" s="8">
        <f t="shared" si="22"/>
        <v>0</v>
      </c>
      <c r="K423" s="6"/>
    </row>
    <row r="424" spans="2:11" ht="15.75">
      <c r="B424" s="45"/>
      <c r="C424" s="46"/>
      <c r="D424" s="11" t="s">
        <v>30</v>
      </c>
      <c r="E424" s="8">
        <f t="shared" si="24"/>
        <v>0</v>
      </c>
      <c r="F424" s="8">
        <f t="shared" si="24"/>
        <v>0</v>
      </c>
      <c r="G424" s="8">
        <f t="shared" si="24"/>
        <v>0</v>
      </c>
      <c r="H424" s="8">
        <f t="shared" si="24"/>
        <v>0</v>
      </c>
      <c r="I424" s="8">
        <f t="shared" si="24"/>
        <v>0</v>
      </c>
      <c r="J424" s="8">
        <f t="shared" si="22"/>
        <v>0</v>
      </c>
      <c r="K424" s="6"/>
    </row>
    <row r="425" spans="2:11" ht="15.75">
      <c r="B425" s="45"/>
      <c r="C425" s="46"/>
      <c r="D425" s="11" t="s">
        <v>31</v>
      </c>
      <c r="E425" s="8">
        <f t="shared" si="24"/>
        <v>0</v>
      </c>
      <c r="F425" s="8">
        <f t="shared" si="24"/>
        <v>0</v>
      </c>
      <c r="G425" s="8">
        <f t="shared" si="24"/>
        <v>0</v>
      </c>
      <c r="H425" s="8">
        <f t="shared" si="24"/>
        <v>0</v>
      </c>
      <c r="I425" s="8">
        <f t="shared" si="24"/>
        <v>0</v>
      </c>
      <c r="J425" s="8">
        <f t="shared" si="22"/>
        <v>0</v>
      </c>
      <c r="K425" s="6"/>
    </row>
    <row r="426" spans="2:11" ht="15.75">
      <c r="B426" s="45"/>
      <c r="C426" s="46"/>
      <c r="D426" s="12" t="s">
        <v>32</v>
      </c>
      <c r="E426" s="8">
        <f t="shared" si="24"/>
        <v>0</v>
      </c>
      <c r="F426" s="8">
        <f t="shared" si="24"/>
        <v>0</v>
      </c>
      <c r="G426" s="8">
        <f t="shared" si="24"/>
        <v>0</v>
      </c>
      <c r="H426" s="8">
        <f t="shared" si="24"/>
        <v>0</v>
      </c>
      <c r="I426" s="8">
        <f t="shared" si="24"/>
        <v>0</v>
      </c>
      <c r="J426" s="8">
        <f t="shared" si="22"/>
        <v>0</v>
      </c>
      <c r="K426" s="6"/>
    </row>
    <row r="427" spans="2:11" ht="15.75">
      <c r="B427" s="45"/>
      <c r="C427" s="38" t="s">
        <v>6</v>
      </c>
      <c r="D427" s="11" t="s">
        <v>27</v>
      </c>
      <c r="E427" s="8">
        <f t="shared" si="24"/>
        <v>7.5</v>
      </c>
      <c r="F427" s="8">
        <f t="shared" si="24"/>
        <v>45.5</v>
      </c>
      <c r="G427" s="8">
        <f t="shared" si="24"/>
        <v>0</v>
      </c>
      <c r="H427" s="8">
        <f t="shared" si="24"/>
        <v>0</v>
      </c>
      <c r="I427" s="8">
        <f t="shared" si="24"/>
        <v>0</v>
      </c>
      <c r="J427" s="8">
        <f t="shared" si="22"/>
        <v>53</v>
      </c>
      <c r="K427" s="6"/>
    </row>
    <row r="428" spans="2:11" ht="15.75">
      <c r="B428" s="45"/>
      <c r="C428" s="39"/>
      <c r="D428" s="11" t="s">
        <v>28</v>
      </c>
      <c r="E428" s="8">
        <f t="shared" si="24"/>
        <v>7.5</v>
      </c>
      <c r="F428" s="8">
        <f t="shared" si="24"/>
        <v>45.5</v>
      </c>
      <c r="G428" s="8">
        <f t="shared" si="24"/>
        <v>0</v>
      </c>
      <c r="H428" s="8">
        <f t="shared" si="24"/>
        <v>0</v>
      </c>
      <c r="I428" s="8">
        <f t="shared" si="24"/>
        <v>0</v>
      </c>
      <c r="J428" s="8">
        <f t="shared" si="22"/>
        <v>53</v>
      </c>
      <c r="K428" s="6"/>
    </row>
    <row r="429" spans="2:11" ht="15.75">
      <c r="B429" s="45"/>
      <c r="C429" s="39"/>
      <c r="D429" s="11" t="s">
        <v>29</v>
      </c>
      <c r="E429" s="8">
        <f t="shared" si="24"/>
        <v>0</v>
      </c>
      <c r="F429" s="8">
        <f t="shared" si="24"/>
        <v>0</v>
      </c>
      <c r="G429" s="8">
        <f t="shared" si="24"/>
        <v>0</v>
      </c>
      <c r="H429" s="8">
        <f t="shared" si="24"/>
        <v>0</v>
      </c>
      <c r="I429" s="8">
        <f t="shared" si="24"/>
        <v>0</v>
      </c>
      <c r="J429" s="8">
        <f t="shared" si="22"/>
        <v>0</v>
      </c>
      <c r="K429" s="6"/>
    </row>
    <row r="430" spans="2:11" ht="15.75">
      <c r="B430" s="45"/>
      <c r="C430" s="39"/>
      <c r="D430" s="11" t="s">
        <v>30</v>
      </c>
      <c r="E430" s="8">
        <f t="shared" si="24"/>
        <v>0</v>
      </c>
      <c r="F430" s="8">
        <f t="shared" si="24"/>
        <v>0</v>
      </c>
      <c r="G430" s="8">
        <f t="shared" si="24"/>
        <v>0</v>
      </c>
      <c r="H430" s="8">
        <f t="shared" si="24"/>
        <v>0</v>
      </c>
      <c r="I430" s="8">
        <f t="shared" si="24"/>
        <v>0</v>
      </c>
      <c r="J430" s="8">
        <f t="shared" si="22"/>
        <v>0</v>
      </c>
      <c r="K430" s="6"/>
    </row>
    <row r="431" spans="2:11" ht="15.75">
      <c r="B431" s="45"/>
      <c r="C431" s="39"/>
      <c r="D431" s="11" t="s">
        <v>31</v>
      </c>
      <c r="E431" s="8">
        <f t="shared" si="24"/>
        <v>0</v>
      </c>
      <c r="F431" s="8">
        <f t="shared" si="24"/>
        <v>0</v>
      </c>
      <c r="G431" s="8">
        <f t="shared" si="24"/>
        <v>0</v>
      </c>
      <c r="H431" s="8">
        <f t="shared" si="24"/>
        <v>0</v>
      </c>
      <c r="I431" s="8">
        <f t="shared" si="24"/>
        <v>0</v>
      </c>
      <c r="J431" s="8">
        <f t="shared" si="22"/>
        <v>0</v>
      </c>
      <c r="K431" s="6"/>
    </row>
    <row r="432" spans="2:11" ht="15.75">
      <c r="B432" s="45"/>
      <c r="C432" s="40"/>
      <c r="D432" s="12" t="s">
        <v>32</v>
      </c>
      <c r="E432" s="8">
        <f t="shared" si="24"/>
        <v>0</v>
      </c>
      <c r="F432" s="8">
        <f t="shared" si="24"/>
        <v>0</v>
      </c>
      <c r="G432" s="8">
        <f t="shared" si="24"/>
        <v>0</v>
      </c>
      <c r="H432" s="8">
        <f t="shared" si="24"/>
        <v>0</v>
      </c>
      <c r="I432" s="8">
        <f t="shared" si="24"/>
        <v>0</v>
      </c>
      <c r="J432" s="8">
        <f t="shared" si="22"/>
        <v>0</v>
      </c>
      <c r="K432" s="6"/>
    </row>
    <row r="433" spans="2:11" ht="15.75">
      <c r="B433" s="47" t="s">
        <v>68</v>
      </c>
      <c r="C433" s="38" t="s">
        <v>6</v>
      </c>
      <c r="D433" s="11" t="s">
        <v>27</v>
      </c>
      <c r="E433" s="8">
        <f>E434+E435+E436+E437+E438</f>
        <v>7.5</v>
      </c>
      <c r="F433" s="8">
        <f>F434+F435+F436+F437+F438</f>
        <v>45.5</v>
      </c>
      <c r="G433" s="8">
        <f>G434+G435+G436+G437+G438</f>
        <v>0</v>
      </c>
      <c r="H433" s="8">
        <f>H434+H435+H436+H437+H438</f>
        <v>0</v>
      </c>
      <c r="I433" s="8">
        <f>I434+I435+I436+I437+I438</f>
        <v>0</v>
      </c>
      <c r="J433" s="8">
        <f t="shared" si="22"/>
        <v>53</v>
      </c>
      <c r="K433" s="6"/>
    </row>
    <row r="434" spans="2:11" ht="15.75">
      <c r="B434" s="48"/>
      <c r="C434" s="39"/>
      <c r="D434" s="11" t="s">
        <v>28</v>
      </c>
      <c r="E434" s="8">
        <v>7.5</v>
      </c>
      <c r="F434" s="8">
        <v>45.5</v>
      </c>
      <c r="G434" s="8">
        <v>0</v>
      </c>
      <c r="H434" s="8">
        <v>0</v>
      </c>
      <c r="I434" s="8">
        <v>0</v>
      </c>
      <c r="J434" s="8">
        <f t="shared" si="22"/>
        <v>53</v>
      </c>
      <c r="K434" s="6"/>
    </row>
    <row r="435" spans="2:11" ht="15.75">
      <c r="B435" s="48"/>
      <c r="C435" s="39"/>
      <c r="D435" s="11" t="s">
        <v>29</v>
      </c>
      <c r="E435" s="8"/>
      <c r="F435" s="8"/>
      <c r="G435" s="8"/>
      <c r="H435" s="8"/>
      <c r="I435" s="8"/>
      <c r="J435" s="8">
        <f t="shared" si="22"/>
        <v>0</v>
      </c>
      <c r="K435" s="6"/>
    </row>
    <row r="436" spans="2:10" ht="15.75">
      <c r="B436" s="48"/>
      <c r="C436" s="39"/>
      <c r="D436" s="11" t="s">
        <v>30</v>
      </c>
      <c r="E436" s="20"/>
      <c r="F436" s="20"/>
      <c r="G436" s="20"/>
      <c r="H436" s="20"/>
      <c r="I436" s="20"/>
      <c r="J436" s="8">
        <f t="shared" si="22"/>
        <v>0</v>
      </c>
    </row>
    <row r="437" spans="2:10" ht="15.75">
      <c r="B437" s="48"/>
      <c r="C437" s="39"/>
      <c r="D437" s="11" t="s">
        <v>31</v>
      </c>
      <c r="E437" s="20"/>
      <c r="F437" s="20"/>
      <c r="G437" s="20"/>
      <c r="H437" s="20"/>
      <c r="I437" s="20"/>
      <c r="J437" s="8">
        <f t="shared" si="22"/>
        <v>0</v>
      </c>
    </row>
    <row r="438" spans="2:10" ht="15.75">
      <c r="B438" s="49"/>
      <c r="C438" s="40"/>
      <c r="D438" s="12" t="s">
        <v>32</v>
      </c>
      <c r="E438" s="21"/>
      <c r="F438" s="21"/>
      <c r="G438" s="21"/>
      <c r="H438" s="21"/>
      <c r="I438" s="21"/>
      <c r="J438" s="8">
        <f t="shared" si="22"/>
        <v>0</v>
      </c>
    </row>
    <row r="439" spans="5:10" ht="15">
      <c r="E439" s="6"/>
      <c r="F439" s="6"/>
      <c r="G439" s="32"/>
      <c r="H439" s="28"/>
      <c r="I439" s="6"/>
      <c r="J439" s="6"/>
    </row>
  </sheetData>
  <sheetProtection/>
  <mergeCells count="158">
    <mergeCell ref="B134:B139"/>
    <mergeCell ref="C134:C139"/>
    <mergeCell ref="A13:J13"/>
    <mergeCell ref="A14:J14"/>
    <mergeCell ref="B253:B258"/>
    <mergeCell ref="C253:C258"/>
    <mergeCell ref="C230:C235"/>
    <mergeCell ref="C236:C241"/>
    <mergeCell ref="C247:C252"/>
    <mergeCell ref="B230:B235"/>
    <mergeCell ref="B15:M15"/>
    <mergeCell ref="B16:B18"/>
    <mergeCell ref="A5:J5"/>
    <mergeCell ref="A6:J6"/>
    <mergeCell ref="A7:J7"/>
    <mergeCell ref="A8:J8"/>
    <mergeCell ref="A11:J11"/>
    <mergeCell ref="A12:J12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22:B127"/>
    <mergeCell ref="B128:B133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64:B169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59:B264"/>
    <mergeCell ref="C259:C264"/>
    <mergeCell ref="B242:B246"/>
    <mergeCell ref="C242:C246"/>
    <mergeCell ref="B236:B241"/>
    <mergeCell ref="B247:B252"/>
    <mergeCell ref="B265:B270"/>
    <mergeCell ref="C265:C270"/>
    <mergeCell ref="B218:B223"/>
    <mergeCell ref="C218:C223"/>
    <mergeCell ref="C224:C229"/>
    <mergeCell ref="B224:B229"/>
    <mergeCell ref="B271:B276"/>
    <mergeCell ref="C271:C276"/>
    <mergeCell ref="B277:B282"/>
    <mergeCell ref="C277:C282"/>
    <mergeCell ref="B283:B288"/>
    <mergeCell ref="C283:C288"/>
    <mergeCell ref="B289:B294"/>
    <mergeCell ref="C289:C294"/>
    <mergeCell ref="B295:B300"/>
    <mergeCell ref="C295:C300"/>
    <mergeCell ref="B301:B306"/>
    <mergeCell ref="C301:C306"/>
    <mergeCell ref="B307:B312"/>
    <mergeCell ref="C307:C312"/>
    <mergeCell ref="B313:B318"/>
    <mergeCell ref="C313:C318"/>
    <mergeCell ref="B319:B324"/>
    <mergeCell ref="C319:C324"/>
    <mergeCell ref="C355:C360"/>
    <mergeCell ref="B325:B330"/>
    <mergeCell ref="C325:C330"/>
    <mergeCell ref="B331:B336"/>
    <mergeCell ref="C331:C336"/>
    <mergeCell ref="B337:B342"/>
    <mergeCell ref="C337:C342"/>
    <mergeCell ref="C361:C366"/>
    <mergeCell ref="B367:B372"/>
    <mergeCell ref="C367:C372"/>
    <mergeCell ref="B373:B378"/>
    <mergeCell ref="C373:C378"/>
    <mergeCell ref="B343:B348"/>
    <mergeCell ref="C343:C348"/>
    <mergeCell ref="B349:B354"/>
    <mergeCell ref="C349:C354"/>
    <mergeCell ref="B355:B360"/>
    <mergeCell ref="L385:L389"/>
    <mergeCell ref="M385:M389"/>
    <mergeCell ref="L390:L394"/>
    <mergeCell ref="M390:M394"/>
    <mergeCell ref="C391:C396"/>
    <mergeCell ref="L395:L399"/>
    <mergeCell ref="B433:B438"/>
    <mergeCell ref="C433:C438"/>
    <mergeCell ref="M395:M399"/>
    <mergeCell ref="B397:B402"/>
    <mergeCell ref="C397:C402"/>
    <mergeCell ref="B403:B408"/>
    <mergeCell ref="C403:C408"/>
    <mergeCell ref="B409:B414"/>
    <mergeCell ref="C409:C414"/>
    <mergeCell ref="B385:B396"/>
    <mergeCell ref="B415:B420"/>
    <mergeCell ref="C415:C420"/>
    <mergeCell ref="B421:B432"/>
    <mergeCell ref="C421:C426"/>
    <mergeCell ref="C427:C432"/>
    <mergeCell ref="B379:B384"/>
    <mergeCell ref="C379:C384"/>
    <mergeCell ref="C385:C390"/>
    <mergeCell ref="B361:B366"/>
    <mergeCell ref="C128:C133"/>
    <mergeCell ref="B1:J1"/>
    <mergeCell ref="B2:J2"/>
    <mergeCell ref="B3:J3"/>
    <mergeCell ref="B4:J4"/>
    <mergeCell ref="B158:B163"/>
    <mergeCell ref="C158:C163"/>
    <mergeCell ref="B98:B103"/>
    <mergeCell ref="C98:C103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9"/>
  <sheetViews>
    <sheetView tabSelected="1" view="pageBreakPreview" zoomScaleSheetLayoutView="100" workbookViewId="0" topLeftCell="B3">
      <selection activeCell="G20" sqref="G20:G439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37" t="s">
        <v>76</v>
      </c>
      <c r="C1" s="37"/>
      <c r="D1" s="37"/>
      <c r="E1" s="37"/>
      <c r="F1" s="37"/>
      <c r="G1" s="37"/>
      <c r="H1" s="37"/>
      <c r="I1" s="37"/>
      <c r="J1" s="37"/>
    </row>
    <row r="2" spans="2:10" ht="15">
      <c r="B2" s="37" t="s">
        <v>3</v>
      </c>
      <c r="C2" s="37"/>
      <c r="D2" s="37"/>
      <c r="E2" s="37"/>
      <c r="F2" s="37"/>
      <c r="G2" s="37"/>
      <c r="H2" s="37"/>
      <c r="I2" s="37"/>
      <c r="J2" s="37"/>
    </row>
    <row r="3" spans="2:10" ht="15">
      <c r="B3" s="37" t="s">
        <v>4</v>
      </c>
      <c r="C3" s="37"/>
      <c r="D3" s="37"/>
      <c r="E3" s="37"/>
      <c r="F3" s="37"/>
      <c r="G3" s="37"/>
      <c r="H3" s="37"/>
      <c r="I3" s="37"/>
      <c r="J3" s="37"/>
    </row>
    <row r="4" spans="2:10" ht="15">
      <c r="B4" s="37" t="s">
        <v>5</v>
      </c>
      <c r="C4" s="37"/>
      <c r="D4" s="37"/>
      <c r="E4" s="37"/>
      <c r="F4" s="37"/>
      <c r="G4" s="37"/>
      <c r="H4" s="37"/>
      <c r="I4" s="37"/>
      <c r="J4" s="37"/>
    </row>
    <row r="5" spans="1:10" ht="15">
      <c r="A5" s="85" t="s">
        <v>69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5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5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5">
      <c r="A8" s="85" t="s">
        <v>8</v>
      </c>
      <c r="B8" s="85"/>
      <c r="C8" s="85"/>
      <c r="D8" s="85"/>
      <c r="E8" s="85"/>
      <c r="F8" s="85"/>
      <c r="G8" s="85"/>
      <c r="H8" s="85"/>
      <c r="I8" s="85"/>
      <c r="J8" s="85"/>
    </row>
    <row r="10" spans="2:13" ht="15.75">
      <c r="B10" s="1"/>
      <c r="E10" s="29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M10" s="6">
        <f>I250</f>
        <v>70677.5</v>
      </c>
    </row>
    <row r="11" spans="1:13" ht="15.75">
      <c r="A11" s="87" t="s">
        <v>70</v>
      </c>
      <c r="B11" s="87"/>
      <c r="C11" s="87"/>
      <c r="D11" s="87"/>
      <c r="E11" s="87"/>
      <c r="F11" s="87"/>
      <c r="G11" s="87"/>
      <c r="H11" s="87"/>
      <c r="I11" s="87"/>
      <c r="J11" s="87"/>
      <c r="L11" s="6">
        <f>H226</f>
        <v>16097.5</v>
      </c>
      <c r="M11" s="6">
        <f>I226</f>
        <v>0</v>
      </c>
    </row>
    <row r="12" spans="1:13" ht="15.75">
      <c r="A12" s="87" t="s">
        <v>71</v>
      </c>
      <c r="B12" s="87"/>
      <c r="C12" s="87"/>
      <c r="D12" s="87"/>
      <c r="E12" s="87"/>
      <c r="F12" s="87"/>
      <c r="G12" s="87"/>
      <c r="H12" s="87"/>
      <c r="I12" s="87"/>
      <c r="J12" s="87"/>
      <c r="L12" s="6">
        <f>H232</f>
        <v>45675.7</v>
      </c>
      <c r="M12" s="6">
        <f>I232</f>
        <v>0</v>
      </c>
    </row>
    <row r="13" spans="1:13" ht="15.75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L13" s="6">
        <f>H238</f>
        <v>27147.1</v>
      </c>
      <c r="M13" s="6">
        <f>I238</f>
        <v>0</v>
      </c>
    </row>
    <row r="14" spans="1:13" ht="15.75">
      <c r="A14" s="87" t="s">
        <v>72</v>
      </c>
      <c r="B14" s="87"/>
      <c r="C14" s="87"/>
      <c r="D14" s="87"/>
      <c r="E14" s="87"/>
      <c r="F14" s="87"/>
      <c r="G14" s="87"/>
      <c r="H14" s="87"/>
      <c r="I14" s="87"/>
      <c r="J14" s="87"/>
      <c r="L14" s="19">
        <f>SUM(L11:L13)</f>
        <v>88920.29999999999</v>
      </c>
      <c r="M14" s="19">
        <f>SUM(M10:M13)</f>
        <v>70677.5</v>
      </c>
    </row>
    <row r="15" spans="2:13" ht="15.75">
      <c r="B15" s="83" t="s">
        <v>18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1" ht="15.75">
      <c r="B16" s="81" t="s">
        <v>14</v>
      </c>
      <c r="C16" s="81" t="s">
        <v>15</v>
      </c>
      <c r="D16" s="81" t="s">
        <v>16</v>
      </c>
      <c r="E16" s="81" t="s">
        <v>17</v>
      </c>
      <c r="F16" s="81"/>
      <c r="G16" s="81"/>
      <c r="H16" s="81"/>
      <c r="I16" s="81"/>
      <c r="J16" s="81"/>
      <c r="K16" t="s">
        <v>18</v>
      </c>
    </row>
    <row r="17" spans="2:10" ht="15.75">
      <c r="B17" s="81"/>
      <c r="C17" s="81"/>
      <c r="D17" s="81"/>
      <c r="E17" s="2"/>
      <c r="F17" s="2"/>
      <c r="G17" s="31"/>
      <c r="H17" s="25"/>
      <c r="I17" s="2"/>
      <c r="J17" s="2"/>
    </row>
    <row r="18" spans="2:10" ht="15.75">
      <c r="B18" s="81"/>
      <c r="C18" s="81"/>
      <c r="D18" s="81"/>
      <c r="E18" s="2">
        <v>2020</v>
      </c>
      <c r="F18" s="2">
        <v>2021</v>
      </c>
      <c r="G18" s="31">
        <v>2022</v>
      </c>
      <c r="H18" s="27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31">
        <v>6</v>
      </c>
      <c r="H19" s="27">
        <v>7</v>
      </c>
      <c r="I19" s="23">
        <v>8</v>
      </c>
      <c r="J19" s="2">
        <v>9</v>
      </c>
    </row>
    <row r="20" spans="2:11" ht="16.5" thickBot="1">
      <c r="B20" s="46" t="s">
        <v>20</v>
      </c>
      <c r="C20" s="82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1067863.0999999999</v>
      </c>
      <c r="H20" s="5">
        <f>H21+H22+H23+H24+H25</f>
        <v>919387.1000000001</v>
      </c>
      <c r="I20" s="5">
        <f>I21+I22+I23+I24+I25</f>
        <v>881632.1</v>
      </c>
      <c r="J20" s="5">
        <f>SUM(E20:I20)</f>
        <v>4652511.5</v>
      </c>
      <c r="K20" s="6"/>
    </row>
    <row r="21" spans="2:11" ht="48" thickBot="1">
      <c r="B21" s="46"/>
      <c r="C21" s="82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G39+G189+G393+G423</f>
        <v>165597.4</v>
      </c>
      <c r="H21" s="5">
        <f t="shared" si="0"/>
        <v>98816.6</v>
      </c>
      <c r="I21" s="5">
        <f t="shared" si="0"/>
        <v>99791.5</v>
      </c>
      <c r="J21" s="5">
        <f>SUM(E21:I21)</f>
        <v>643008.7999999999</v>
      </c>
      <c r="K21" s="6"/>
    </row>
    <row r="22" spans="2:11" ht="95.25" thickBot="1">
      <c r="B22" s="46"/>
      <c r="C22" s="82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820230.5999999999</v>
      </c>
      <c r="H22" s="5">
        <f t="shared" si="0"/>
        <v>760465.2000000001</v>
      </c>
      <c r="I22" s="5">
        <f t="shared" si="0"/>
        <v>734141.7</v>
      </c>
      <c r="J22" s="5">
        <f>SUM(E22:I22)</f>
        <v>3753883</v>
      </c>
      <c r="K22" s="6"/>
    </row>
    <row r="23" spans="2:11" ht="95.25" thickBot="1">
      <c r="B23" s="46"/>
      <c r="C23" s="82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46"/>
      <c r="C24" s="82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6"/>
      <c r="C25" s="82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6"/>
      <c r="C26" s="38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1067863.0999999999</v>
      </c>
      <c r="H26" s="8">
        <f>H27+H28+H29+H30+H31</f>
        <v>919387.1000000001</v>
      </c>
      <c r="I26" s="8">
        <f>I27+I28+I29+I30+I31</f>
        <v>881632.1</v>
      </c>
      <c r="J26" s="8">
        <f>SUM(J27:J29)</f>
        <v>4652511.500000001</v>
      </c>
      <c r="K26" s="6"/>
    </row>
    <row r="27" spans="2:11" ht="15.75">
      <c r="B27" s="46"/>
      <c r="C27" s="39"/>
      <c r="D27" s="9" t="s">
        <v>28</v>
      </c>
      <c r="E27" s="8">
        <f aca="true" t="shared" si="2" ref="E27:F31">E33+E183+E387+E423</f>
        <v>125258.90000000001</v>
      </c>
      <c r="F27" s="8">
        <f t="shared" si="2"/>
        <v>153544.39999999997</v>
      </c>
      <c r="G27" s="8">
        <f>G21</f>
        <v>165597.4</v>
      </c>
      <c r="H27" s="8">
        <f aca="true" t="shared" si="3" ref="H27:I31">H33+H183+H363+H399</f>
        <v>98816.6</v>
      </c>
      <c r="I27" s="8">
        <f t="shared" si="3"/>
        <v>99791.5</v>
      </c>
      <c r="J27" s="8">
        <f>J33+J183+J387+J423</f>
        <v>643008.7999999999</v>
      </c>
      <c r="K27" s="6"/>
    </row>
    <row r="28" spans="2:11" ht="15.75">
      <c r="B28" s="46"/>
      <c r="C28" s="39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G34+G184+G364+G400</f>
        <v>820230.5999999999</v>
      </c>
      <c r="H28" s="8">
        <f t="shared" si="3"/>
        <v>760465.2000000001</v>
      </c>
      <c r="I28" s="8">
        <f t="shared" si="3"/>
        <v>734141.7</v>
      </c>
      <c r="J28" s="8">
        <f>J34+J184</f>
        <v>3753883.0000000005</v>
      </c>
      <c r="K28" s="6"/>
    </row>
    <row r="29" spans="2:11" ht="15.75">
      <c r="B29" s="46"/>
      <c r="C29" s="39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G35+G185+G365+G401</f>
        <v>82035.1</v>
      </c>
      <c r="H29" s="8">
        <f t="shared" si="3"/>
        <v>60105.3</v>
      </c>
      <c r="I29" s="8">
        <f t="shared" si="3"/>
        <v>47698.9</v>
      </c>
      <c r="J29" s="8">
        <f>J35+J185</f>
        <v>255619.69999999998</v>
      </c>
      <c r="K29" s="6"/>
    </row>
    <row r="30" spans="2:11" ht="15.75">
      <c r="B30" s="46"/>
      <c r="C30" s="39"/>
      <c r="D30" s="9" t="s">
        <v>31</v>
      </c>
      <c r="E30" s="8">
        <f t="shared" si="2"/>
        <v>0</v>
      </c>
      <c r="F30" s="8">
        <f t="shared" si="2"/>
        <v>0</v>
      </c>
      <c r="G30" s="8">
        <f>G36+G186+G366+G402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6"/>
      <c r="C31" s="40"/>
      <c r="D31" s="10" t="s">
        <v>32</v>
      </c>
      <c r="E31" s="8">
        <f t="shared" si="2"/>
        <v>0</v>
      </c>
      <c r="F31" s="8">
        <f t="shared" si="2"/>
        <v>0</v>
      </c>
      <c r="G31" s="8">
        <f>G37+G187+G367+G403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76" t="s">
        <v>33</v>
      </c>
      <c r="C32" s="46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975400.9999999999</v>
      </c>
      <c r="H32" s="5">
        <f>SUM(H33:H35)</f>
        <v>774725.0000000001</v>
      </c>
      <c r="I32" s="5">
        <f t="shared" si="5"/>
        <v>782430.6</v>
      </c>
      <c r="J32" s="5">
        <f t="shared" si="1"/>
        <v>4260262.899999999</v>
      </c>
      <c r="K32" s="6" t="s">
        <v>18</v>
      </c>
      <c r="L32" s="6" t="s">
        <v>18</v>
      </c>
      <c r="M32" s="6" t="s">
        <v>18</v>
      </c>
    </row>
    <row r="33" spans="2:11" ht="15.75">
      <c r="B33" s="76"/>
      <c r="C33" s="46"/>
      <c r="D33" s="11" t="s">
        <v>28</v>
      </c>
      <c r="E33" s="5">
        <f t="shared" si="4"/>
        <v>109138.5</v>
      </c>
      <c r="F33" s="5">
        <f>F39</f>
        <v>144133.8</v>
      </c>
      <c r="G33" s="5">
        <f>G45+G51+G57+G141</f>
        <v>146175</v>
      </c>
      <c r="H33" s="5">
        <f>H45+H51+H57+H141</f>
        <v>78176.90000000001</v>
      </c>
      <c r="I33" s="5">
        <f t="shared" si="5"/>
        <v>90638.5</v>
      </c>
      <c r="J33" s="5">
        <f t="shared" si="1"/>
        <v>568262.7</v>
      </c>
      <c r="K33" s="6"/>
    </row>
    <row r="34" spans="2:11" ht="15.75">
      <c r="B34" s="76"/>
      <c r="C34" s="46"/>
      <c r="D34" s="11" t="s">
        <v>29</v>
      </c>
      <c r="E34" s="5">
        <f>E40</f>
        <v>662416</v>
      </c>
      <c r="F34" s="5">
        <v>748467.9</v>
      </c>
      <c r="G34" s="5">
        <f t="shared" si="5"/>
        <v>782749.0999999999</v>
      </c>
      <c r="H34" s="5">
        <f t="shared" si="5"/>
        <v>649985.2000000001</v>
      </c>
      <c r="I34" s="5">
        <f t="shared" si="5"/>
        <v>644093.2</v>
      </c>
      <c r="J34" s="5">
        <f t="shared" si="1"/>
        <v>3487711.4000000004</v>
      </c>
      <c r="K34" s="6"/>
    </row>
    <row r="35" spans="2:11" ht="15.75">
      <c r="B35" s="76"/>
      <c r="C35" s="46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46476.9</v>
      </c>
      <c r="H35" s="5">
        <f t="shared" si="5"/>
        <v>46562.9</v>
      </c>
      <c r="I35" s="5">
        <f t="shared" si="5"/>
        <v>47698.9</v>
      </c>
      <c r="J35" s="5">
        <f t="shared" si="1"/>
        <v>204288.8</v>
      </c>
      <c r="K35" s="6"/>
    </row>
    <row r="36" spans="2:11" ht="15.75">
      <c r="B36" s="76"/>
      <c r="C36" s="46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76"/>
      <c r="C37" s="46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76"/>
      <c r="C38" s="38" t="s">
        <v>6</v>
      </c>
      <c r="D38" s="11" t="s">
        <v>27</v>
      </c>
      <c r="E38" s="8">
        <f>E44+E50+E56+E170+E140</f>
        <v>788521.5999999999</v>
      </c>
      <c r="F38" s="8">
        <f>SUM(F39:F41)</f>
        <v>939184.7</v>
      </c>
      <c r="G38" s="8">
        <f>G39+G40+G41</f>
        <v>975400.9999999999</v>
      </c>
      <c r="H38" s="8">
        <f>SUM(H39:H41)</f>
        <v>774725.0000000001</v>
      </c>
      <c r="I38" s="8">
        <f>I39+I40+I41+I42</f>
        <v>782430.6</v>
      </c>
      <c r="J38" s="8">
        <f t="shared" si="1"/>
        <v>4260262.899999999</v>
      </c>
      <c r="K38" s="6"/>
    </row>
    <row r="39" spans="2:11" ht="15.75">
      <c r="B39" s="76"/>
      <c r="C39" s="39"/>
      <c r="D39" s="11" t="s">
        <v>28</v>
      </c>
      <c r="E39" s="8">
        <f>E45+E51+E57+E171+E141</f>
        <v>109138.5</v>
      </c>
      <c r="F39" s="8">
        <v>144133.8</v>
      </c>
      <c r="G39" s="8">
        <f>G45+G51+G57+G171+G141</f>
        <v>146175</v>
      </c>
      <c r="H39" s="8">
        <f>H45+H51+H57+H141</f>
        <v>78176.90000000001</v>
      </c>
      <c r="I39" s="8">
        <f>I45+I51+I57+I171+I141</f>
        <v>90638.5</v>
      </c>
      <c r="J39" s="8">
        <f>SUM(E39:I39)</f>
        <v>568262.7</v>
      </c>
      <c r="K39" s="6"/>
    </row>
    <row r="40" spans="2:11" ht="15.75">
      <c r="B40" s="76"/>
      <c r="C40" s="39"/>
      <c r="D40" s="11" t="s">
        <v>29</v>
      </c>
      <c r="E40" s="8">
        <f>E46+E52+E58+E172+E142</f>
        <v>662416</v>
      </c>
      <c r="F40" s="8">
        <v>748467.9</v>
      </c>
      <c r="G40" s="8">
        <f>G46+G52+G58+G142+G160</f>
        <v>782749.0999999999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3487711.4000000004</v>
      </c>
      <c r="K40" s="6"/>
    </row>
    <row r="41" spans="2:11" ht="15.75">
      <c r="B41" s="76"/>
      <c r="C41" s="39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46476.9</v>
      </c>
      <c r="H41" s="8">
        <f>H47+H53+H59+H143+H173</f>
        <v>46562.9</v>
      </c>
      <c r="I41" s="8">
        <f>I47+I53+I59+I143+I173</f>
        <v>47698.9</v>
      </c>
      <c r="J41" s="8">
        <f t="shared" si="1"/>
        <v>204288.8</v>
      </c>
      <c r="K41" s="6"/>
    </row>
    <row r="42" spans="2:11" ht="15.75">
      <c r="B42" s="76"/>
      <c r="C42" s="39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76"/>
      <c r="C43" s="40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80" t="s">
        <v>34</v>
      </c>
      <c r="C44" s="38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6216.6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28617.6</v>
      </c>
      <c r="K44" s="6"/>
    </row>
    <row r="45" spans="2:11" ht="15.75">
      <c r="B45" s="80"/>
      <c r="C45" s="39"/>
      <c r="D45" s="11" t="s">
        <v>28</v>
      </c>
      <c r="E45" s="8">
        <v>3158.6</v>
      </c>
      <c r="F45" s="8">
        <v>3562</v>
      </c>
      <c r="G45" s="8">
        <v>3720.4</v>
      </c>
      <c r="H45" s="8">
        <v>3639.4</v>
      </c>
      <c r="I45" s="8">
        <v>4106.4</v>
      </c>
      <c r="J45" s="8">
        <f t="shared" si="1"/>
        <v>18186.8</v>
      </c>
      <c r="K45" s="6"/>
    </row>
    <row r="46" spans="2:11" ht="15.75">
      <c r="B46" s="80"/>
      <c r="C46" s="39"/>
      <c r="D46" s="11" t="s">
        <v>29</v>
      </c>
      <c r="E46" s="8">
        <v>2148.5</v>
      </c>
      <c r="F46" s="8">
        <v>1941.8</v>
      </c>
      <c r="G46" s="8">
        <v>2496.2</v>
      </c>
      <c r="H46" s="8">
        <v>2496.3</v>
      </c>
      <c r="I46" s="8">
        <v>1348</v>
      </c>
      <c r="J46" s="8">
        <v>0</v>
      </c>
      <c r="K46" s="6"/>
    </row>
    <row r="47" spans="2:11" ht="15.75">
      <c r="B47" s="80"/>
      <c r="C47" s="39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80"/>
      <c r="C48" s="39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80"/>
      <c r="C49" s="40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80" t="s">
        <v>35</v>
      </c>
      <c r="C50" s="38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38752.6</v>
      </c>
      <c r="H50" s="8">
        <f>H51+H52+H53+H54+H55</f>
        <v>32394.4</v>
      </c>
      <c r="I50" s="8">
        <f>I51+I52+I53+I54+I55</f>
        <v>29418.1</v>
      </c>
      <c r="J50" s="8">
        <f>J51+J52</f>
        <v>171944.4</v>
      </c>
      <c r="K50" s="6"/>
    </row>
    <row r="51" spans="2:11" ht="15.75">
      <c r="B51" s="80"/>
      <c r="C51" s="39"/>
      <c r="D51" s="11" t="s">
        <v>28</v>
      </c>
      <c r="E51" s="8">
        <v>21825.1</v>
      </c>
      <c r="F51" s="8">
        <v>25185.9</v>
      </c>
      <c r="G51" s="8">
        <v>25934.6</v>
      </c>
      <c r="H51" s="8">
        <v>19576.4</v>
      </c>
      <c r="I51" s="8">
        <v>22472</v>
      </c>
      <c r="J51" s="8">
        <f aca="true" t="shared" si="7" ref="J51:J193">SUM(E51:I51)</f>
        <v>114994</v>
      </c>
      <c r="K51" s="6"/>
    </row>
    <row r="52" spans="2:11" ht="15.75">
      <c r="B52" s="80"/>
      <c r="C52" s="39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7"/>
        <v>56950.4</v>
      </c>
      <c r="K52" s="6"/>
    </row>
    <row r="53" spans="2:11" ht="15.75">
      <c r="B53" s="80"/>
      <c r="C53" s="39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80"/>
      <c r="C54" s="39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80"/>
      <c r="C55" s="40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80" t="s">
        <v>36</v>
      </c>
      <c r="C56" s="38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896822.7999999998</v>
      </c>
      <c r="H56" s="8">
        <f>H57+H58+H59+H60+H61</f>
        <v>700080.5</v>
      </c>
      <c r="I56" s="8">
        <f>I57+I58+I59+I60+I61</f>
        <v>711443.7</v>
      </c>
      <c r="J56" s="8">
        <f>SUM(J57:J61)</f>
        <v>3903890.3</v>
      </c>
      <c r="K56" s="6"/>
    </row>
    <row r="57" spans="2:11" ht="15.75">
      <c r="B57" s="80"/>
      <c r="C57" s="39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G63+G93+G99+G105+G123+G135</f>
        <v>115099.20000000001</v>
      </c>
      <c r="H57" s="8">
        <f aca="true" t="shared" si="8" ref="G57:I61">H63+H69+H75+H81+H87+H93+H99+H105+H111+H117</f>
        <v>52940.4</v>
      </c>
      <c r="I57" s="8">
        <f t="shared" si="8"/>
        <v>62580.799999999996</v>
      </c>
      <c r="J57" s="8">
        <f>J63+J93+J99+J105+J111+J117+J123+J129+J135</f>
        <v>428246.19999999995</v>
      </c>
      <c r="K57" s="6"/>
    </row>
    <row r="58" spans="2:11" ht="15.75">
      <c r="B58" s="80"/>
      <c r="C58" s="39"/>
      <c r="D58" s="11" t="s">
        <v>29</v>
      </c>
      <c r="E58" s="8">
        <f>E64+E70+E76+E82+E88+E94+E100+E106+E112+E118</f>
        <v>635030.6</v>
      </c>
      <c r="F58" s="8">
        <v>719358.7</v>
      </c>
      <c r="G58" s="8">
        <f>G76+G82+G88+G94+G100+G106+G124+G136</f>
        <v>749403.5999999999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J64+J76+J82+J88+J94+J100+J106+J112+J118+J124+J130+J136</f>
        <v>3334415.8</v>
      </c>
      <c r="K58" s="6"/>
    </row>
    <row r="59" spans="2:11" ht="15.75">
      <c r="B59" s="80"/>
      <c r="C59" s="39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32320</v>
      </c>
      <c r="H59" s="8">
        <f t="shared" si="8"/>
        <v>32320</v>
      </c>
      <c r="I59" s="8">
        <f t="shared" si="8"/>
        <v>33050</v>
      </c>
      <c r="J59" s="8">
        <f t="shared" si="7"/>
        <v>141228.3</v>
      </c>
      <c r="K59" s="6"/>
    </row>
    <row r="60" spans="2:11" ht="15.75">
      <c r="B60" s="80"/>
      <c r="C60" s="39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80"/>
      <c r="C61" s="40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44" t="s">
        <v>37</v>
      </c>
      <c r="C62" s="36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113758</v>
      </c>
      <c r="H62" s="8">
        <f>H63+H64</f>
        <v>52132.4</v>
      </c>
      <c r="I62" s="8">
        <f>I63+I64+I65+I66+I67</f>
        <v>61745.1</v>
      </c>
      <c r="J62" s="8">
        <f t="shared" si="7"/>
        <v>1069884.5</v>
      </c>
      <c r="K62" s="6"/>
    </row>
    <row r="63" spans="2:11" ht="15.75">
      <c r="B63" s="44"/>
      <c r="C63" s="36"/>
      <c r="D63" s="11" t="s">
        <v>28</v>
      </c>
      <c r="E63" s="8">
        <v>83574.7</v>
      </c>
      <c r="F63" s="8">
        <v>112764.3</v>
      </c>
      <c r="G63" s="8">
        <v>113758</v>
      </c>
      <c r="H63" s="8">
        <v>52132.4</v>
      </c>
      <c r="I63" s="8">
        <v>61745.1</v>
      </c>
      <c r="J63" s="8">
        <f t="shared" si="7"/>
        <v>423974.5</v>
      </c>
      <c r="K63" s="6"/>
    </row>
    <row r="64" spans="2:11" ht="15.75">
      <c r="B64" s="44"/>
      <c r="C64" s="36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44"/>
      <c r="C65" s="36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44"/>
      <c r="C66" s="36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44"/>
      <c r="C67" s="36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41" t="s">
        <v>39</v>
      </c>
      <c r="C68" s="36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32320</v>
      </c>
      <c r="H68" s="8">
        <f>H69+H70+H71+H72+H73</f>
        <v>32320</v>
      </c>
      <c r="I68" s="8">
        <f>I69+I70+I71+I72+I73</f>
        <v>33050</v>
      </c>
      <c r="J68" s="8">
        <f t="shared" si="7"/>
        <v>130348.9</v>
      </c>
      <c r="K68" s="6"/>
    </row>
    <row r="69" spans="2:11" ht="15.75">
      <c r="B69" s="59"/>
      <c r="C69" s="36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59"/>
      <c r="C70" s="36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59"/>
      <c r="C71" s="36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7"/>
        <v>130348.9</v>
      </c>
      <c r="K71" s="6"/>
    </row>
    <row r="72" spans="2:11" ht="15.75">
      <c r="B72" s="59"/>
      <c r="C72" s="36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60"/>
      <c r="C73" s="36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52" t="s">
        <v>41</v>
      </c>
      <c r="C74" s="52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7"/>
        <v>707675.7</v>
      </c>
      <c r="K74" s="6"/>
    </row>
    <row r="75" spans="2:11" ht="15.75">
      <c r="B75" s="53"/>
      <c r="C75" s="53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53"/>
      <c r="C76" s="53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7"/>
        <v>707675.7</v>
      </c>
      <c r="K76" s="6"/>
    </row>
    <row r="77" spans="2:11" ht="15.75">
      <c r="B77" s="53"/>
      <c r="C77" s="53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53"/>
      <c r="C78" s="53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15.75">
      <c r="B79" s="54"/>
      <c r="C79" s="54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44" t="s">
        <v>42</v>
      </c>
      <c r="C80" s="36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>SUM(J81:J82)</f>
        <v>1932576.0999999999</v>
      </c>
      <c r="K80" s="6"/>
    </row>
    <row r="81" spans="2:11" ht="15.75">
      <c r="B81" s="44"/>
      <c r="C81" s="36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44"/>
      <c r="C82" s="36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>SUM(E82:I82)</f>
        <v>1932576.0999999999</v>
      </c>
      <c r="K82" s="6"/>
    </row>
    <row r="83" spans="2:11" ht="15.75">
      <c r="B83" s="44"/>
      <c r="C83" s="36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44"/>
      <c r="C84" s="36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15.75">
      <c r="B85" s="44"/>
      <c r="C85" s="36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44" t="s">
        <v>44</v>
      </c>
      <c r="C86" s="36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44"/>
      <c r="C87" s="36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44"/>
      <c r="C88" s="36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44"/>
      <c r="C89" s="36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44"/>
      <c r="C90" s="36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44"/>
      <c r="C91" s="36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41" t="s">
        <v>45</v>
      </c>
      <c r="C92" s="36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7"/>
        <v>7863.2</v>
      </c>
      <c r="K92" s="6"/>
    </row>
    <row r="93" spans="2:11" ht="15.75">
      <c r="B93" s="42"/>
      <c r="C93" s="36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7"/>
        <v>594.2</v>
      </c>
      <c r="K93" s="6"/>
    </row>
    <row r="94" spans="2:11" ht="15.75">
      <c r="B94" s="42"/>
      <c r="C94" s="36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7"/>
        <v>7269</v>
      </c>
      <c r="K94" s="6"/>
    </row>
    <row r="95" spans="2:11" ht="15.75">
      <c r="B95" s="42"/>
      <c r="C95" s="36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42"/>
      <c r="C96" s="36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43"/>
      <c r="C97" s="36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41" t="s">
        <v>46</v>
      </c>
      <c r="C98" s="36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42"/>
      <c r="C99" s="36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42"/>
      <c r="C100" s="36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42"/>
      <c r="C101" s="36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42"/>
      <c r="C102" s="36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43"/>
      <c r="C103" s="36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41" t="s">
        <v>47</v>
      </c>
      <c r="C104" s="36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42"/>
      <c r="C105" s="36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42"/>
      <c r="C106" s="36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42"/>
      <c r="C107" s="36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42"/>
      <c r="C108" s="36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43"/>
      <c r="C109" s="36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41" t="s">
        <v>48</v>
      </c>
      <c r="C110" s="36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42"/>
      <c r="C111" s="36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42"/>
      <c r="C112" s="36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42"/>
      <c r="C113" s="36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42"/>
      <c r="C114" s="36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43"/>
      <c r="C115" s="36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41" t="s">
        <v>49</v>
      </c>
      <c r="C116" s="36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42"/>
      <c r="C117" s="36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42"/>
      <c r="C118" s="36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42"/>
      <c r="C119" s="36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42"/>
      <c r="C120" s="36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43"/>
      <c r="C121" s="36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68" t="s">
        <v>78</v>
      </c>
      <c r="C122" s="36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72"/>
      <c r="C123" s="36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72"/>
      <c r="C124" s="36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72"/>
      <c r="C125" s="36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72"/>
      <c r="C126" s="36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73"/>
      <c r="C127" s="36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95" t="s">
        <v>80</v>
      </c>
      <c r="C128" s="36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96"/>
      <c r="C129" s="36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96"/>
      <c r="C130" s="36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96"/>
      <c r="C131" s="36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96"/>
      <c r="C132" s="36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97"/>
      <c r="C133" s="36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" customHeight="1">
      <c r="B134" s="88" t="s">
        <v>111</v>
      </c>
      <c r="C134" s="36" t="s">
        <v>38</v>
      </c>
      <c r="D134" s="11" t="s">
        <v>27</v>
      </c>
      <c r="E134" s="8"/>
      <c r="F134" s="8"/>
      <c r="G134" s="8">
        <v>3800.3</v>
      </c>
      <c r="H134" s="8"/>
      <c r="I134" s="8"/>
      <c r="J134" s="8">
        <f>SUM(G134:I134)</f>
        <v>3800.3</v>
      </c>
      <c r="K134" s="6"/>
    </row>
    <row r="135" spans="2:11" ht="15.75" customHeight="1">
      <c r="B135" s="89"/>
      <c r="C135" s="36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 customHeight="1">
      <c r="B136" s="89"/>
      <c r="C136" s="36"/>
      <c r="D136" s="11" t="s">
        <v>29</v>
      </c>
      <c r="E136" s="8"/>
      <c r="F136" s="8"/>
      <c r="G136" s="8">
        <v>3534.2</v>
      </c>
      <c r="H136" s="8"/>
      <c r="I136" s="8"/>
      <c r="J136" s="8">
        <v>3534</v>
      </c>
      <c r="K136" s="6"/>
    </row>
    <row r="137" spans="2:11" ht="15.75" customHeight="1">
      <c r="B137" s="89"/>
      <c r="C137" s="36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7.25" customHeight="1">
      <c r="B138" s="89"/>
      <c r="C138" s="36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57.75" customHeight="1">
      <c r="B139" s="90"/>
      <c r="C139" s="36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33" t="s">
        <v>50</v>
      </c>
      <c r="C140" s="33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89672.9</v>
      </c>
      <c r="K140" s="6"/>
    </row>
    <row r="141" spans="2:11" ht="15.75">
      <c r="B141" s="34"/>
      <c r="C141" s="34"/>
      <c r="D141" s="11" t="s">
        <v>28</v>
      </c>
      <c r="E141" s="8">
        <v>580.1</v>
      </c>
      <c r="F141" s="8">
        <v>1334.8</v>
      </c>
      <c r="G141" s="8">
        <f aca="true" t="shared" si="9" ref="G141:I143">G147+G153</f>
        <v>1420.8</v>
      </c>
      <c r="H141" s="8">
        <f t="shared" si="9"/>
        <v>2020.7</v>
      </c>
      <c r="I141" s="8">
        <f t="shared" si="9"/>
        <v>1479.3</v>
      </c>
      <c r="J141" s="8">
        <f t="shared" si="7"/>
        <v>6835.7</v>
      </c>
      <c r="K141" s="6"/>
    </row>
    <row r="142" spans="2:11" ht="15.75">
      <c r="B142" s="34"/>
      <c r="C142" s="34"/>
      <c r="D142" s="11" t="s">
        <v>29</v>
      </c>
      <c r="E142" s="8">
        <v>1618.3</v>
      </c>
      <c r="F142" s="8">
        <v>3809</v>
      </c>
      <c r="G142" s="8">
        <f t="shared" si="9"/>
        <v>4719</v>
      </c>
      <c r="H142" s="8">
        <f t="shared" si="9"/>
        <v>4747.5</v>
      </c>
      <c r="I142" s="8">
        <f t="shared" si="9"/>
        <v>4882.9</v>
      </c>
      <c r="J142" s="8">
        <f t="shared" si="7"/>
        <v>19776.699999999997</v>
      </c>
      <c r="K142" s="6"/>
    </row>
    <row r="143" spans="2:11" ht="15.75">
      <c r="B143" s="34"/>
      <c r="C143" s="34"/>
      <c r="D143" s="11" t="s">
        <v>30</v>
      </c>
      <c r="E143" s="8">
        <v>6087.7</v>
      </c>
      <c r="F143" s="8">
        <f>F149+F155</f>
        <v>13924.1</v>
      </c>
      <c r="G143" s="8">
        <f t="shared" si="9"/>
        <v>14156.9</v>
      </c>
      <c r="H143" s="8">
        <f t="shared" si="9"/>
        <v>14242.9</v>
      </c>
      <c r="I143" s="8">
        <f t="shared" si="9"/>
        <v>14648.9</v>
      </c>
      <c r="J143" s="8">
        <f t="shared" si="7"/>
        <v>63060.5</v>
      </c>
      <c r="K143" s="6"/>
    </row>
    <row r="144" spans="2:11" ht="15.75">
      <c r="B144" s="34"/>
      <c r="C144" s="34"/>
      <c r="D144" s="11" t="s">
        <v>31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5.75">
      <c r="B145" s="35"/>
      <c r="C145" s="35"/>
      <c r="D145" s="12" t="s">
        <v>32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80" t="s">
        <v>51</v>
      </c>
      <c r="C146" s="36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7"/>
        <v>89557.1</v>
      </c>
      <c r="K146" s="6"/>
    </row>
    <row r="147" spans="2:11" ht="15.75">
      <c r="B147" s="80"/>
      <c r="C147" s="36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7"/>
        <v>6827.6</v>
      </c>
      <c r="K147" s="6"/>
    </row>
    <row r="148" spans="2:11" ht="15.75">
      <c r="B148" s="80"/>
      <c r="C148" s="36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7"/>
        <v>19669</v>
      </c>
      <c r="K148" s="6"/>
    </row>
    <row r="149" spans="2:11" ht="15.75">
      <c r="B149" s="80"/>
      <c r="C149" s="36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7"/>
        <v>63060.5</v>
      </c>
      <c r="K149" s="6"/>
    </row>
    <row r="150" spans="2:11" ht="15.75">
      <c r="B150" s="80"/>
      <c r="C150" s="36"/>
      <c r="D150" s="14" t="s">
        <v>31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15.75">
      <c r="B151" s="80"/>
      <c r="C151" s="36"/>
      <c r="D151" s="15" t="s">
        <v>32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77" t="s">
        <v>53</v>
      </c>
      <c r="C152" s="36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7"/>
        <v>115.8</v>
      </c>
      <c r="K152" s="6"/>
    </row>
    <row r="153" spans="2:11" ht="15.75">
      <c r="B153" s="78"/>
      <c r="C153" s="36"/>
      <c r="D153" s="14" t="s">
        <v>28</v>
      </c>
      <c r="E153" s="8"/>
      <c r="F153" s="8">
        <v>8.1</v>
      </c>
      <c r="G153" s="8"/>
      <c r="H153" s="8"/>
      <c r="I153" s="8"/>
      <c r="J153" s="8">
        <f t="shared" si="7"/>
        <v>8.1</v>
      </c>
      <c r="K153" s="6"/>
    </row>
    <row r="154" spans="2:11" ht="15.75">
      <c r="B154" s="78"/>
      <c r="C154" s="36"/>
      <c r="D154" s="14" t="s">
        <v>29</v>
      </c>
      <c r="E154" s="8"/>
      <c r="F154" s="8">
        <v>107.7</v>
      </c>
      <c r="G154" s="8"/>
      <c r="H154" s="8"/>
      <c r="I154" s="8"/>
      <c r="J154" s="8">
        <f t="shared" si="7"/>
        <v>107.7</v>
      </c>
      <c r="K154" s="6"/>
    </row>
    <row r="155" spans="2:11" ht="15.75">
      <c r="B155" s="78"/>
      <c r="C155" s="36"/>
      <c r="D155" s="14" t="s">
        <v>30</v>
      </c>
      <c r="E155" s="8"/>
      <c r="F155" s="8"/>
      <c r="G155" s="8"/>
      <c r="H155" s="8"/>
      <c r="I155" s="8"/>
      <c r="J155" s="8">
        <f t="shared" si="7"/>
        <v>0</v>
      </c>
      <c r="K155" s="6"/>
    </row>
    <row r="156" spans="2:11" ht="15.75">
      <c r="B156" s="78"/>
      <c r="C156" s="36"/>
      <c r="D156" s="14" t="s">
        <v>31</v>
      </c>
      <c r="E156" s="8"/>
      <c r="F156" s="8"/>
      <c r="G156" s="8"/>
      <c r="H156" s="8"/>
      <c r="I156" s="8"/>
      <c r="J156" s="8">
        <f t="shared" si="7"/>
        <v>0</v>
      </c>
      <c r="K156" s="6"/>
    </row>
    <row r="157" spans="2:11" ht="15.75">
      <c r="B157" s="79"/>
      <c r="C157" s="36"/>
      <c r="D157" s="15" t="s">
        <v>32</v>
      </c>
      <c r="E157" s="8"/>
      <c r="F157" s="8"/>
      <c r="G157" s="8"/>
      <c r="H157" s="8"/>
      <c r="I157" s="8"/>
      <c r="J157" s="8">
        <f t="shared" si="7"/>
        <v>0</v>
      </c>
      <c r="K157" s="6"/>
    </row>
    <row r="158" spans="2:11" ht="15.75">
      <c r="B158" s="33" t="s">
        <v>55</v>
      </c>
      <c r="C158" s="38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34"/>
      <c r="C159" s="39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34"/>
      <c r="C160" s="39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34"/>
      <c r="C161" s="39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34"/>
      <c r="C162" s="39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35"/>
      <c r="C163" s="40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41" t="s">
        <v>54</v>
      </c>
      <c r="C164" s="36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59"/>
      <c r="C165" s="36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59"/>
      <c r="C166" s="36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59"/>
      <c r="C167" s="36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59"/>
      <c r="C168" s="36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60"/>
      <c r="C169" s="36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33" t="s">
        <v>74</v>
      </c>
      <c r="C170" s="38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10" ref="J170:J181">E170+F170+G170+H170+I170</f>
        <v>11382.6</v>
      </c>
      <c r="K170" s="6"/>
    </row>
    <row r="171" spans="2:11" ht="15.75">
      <c r="B171" s="34"/>
      <c r="C171" s="39"/>
      <c r="D171" s="11" t="s">
        <v>28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34"/>
      <c r="C172" s="39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34"/>
      <c r="C173" s="39"/>
      <c r="D173" s="11" t="s">
        <v>30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34"/>
      <c r="C174" s="39"/>
      <c r="D174" s="11" t="s">
        <v>31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35"/>
      <c r="C175" s="40"/>
      <c r="D175" s="12" t="s">
        <v>32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41" t="s">
        <v>75</v>
      </c>
      <c r="C176" s="36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10"/>
        <v>11382.6</v>
      </c>
      <c r="K176" s="6"/>
    </row>
    <row r="177" spans="2:11" ht="15.75">
      <c r="B177" s="59"/>
      <c r="C177" s="36"/>
      <c r="D177" s="11" t="s">
        <v>28</v>
      </c>
      <c r="E177" s="8"/>
      <c r="F177" s="8"/>
      <c r="G177" s="8"/>
      <c r="H177" s="8"/>
      <c r="I177" s="8"/>
      <c r="J177" s="8">
        <f t="shared" si="10"/>
        <v>0</v>
      </c>
      <c r="K177" s="6"/>
    </row>
    <row r="178" spans="2:11" ht="15.75">
      <c r="B178" s="59"/>
      <c r="C178" s="36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10"/>
        <v>11382.6</v>
      </c>
      <c r="K178" s="6"/>
    </row>
    <row r="179" spans="2:11" ht="15.75">
      <c r="B179" s="59"/>
      <c r="C179" s="36"/>
      <c r="D179" s="11" t="s">
        <v>30</v>
      </c>
      <c r="E179" s="8"/>
      <c r="F179" s="8"/>
      <c r="G179" s="8"/>
      <c r="H179" s="8"/>
      <c r="I179" s="8"/>
      <c r="J179" s="8">
        <f t="shared" si="10"/>
        <v>0</v>
      </c>
      <c r="K179" s="6"/>
    </row>
    <row r="180" spans="2:11" ht="15.75">
      <c r="B180" s="59"/>
      <c r="C180" s="36"/>
      <c r="D180" s="11" t="s">
        <v>31</v>
      </c>
      <c r="E180" s="8"/>
      <c r="F180" s="8"/>
      <c r="G180" s="8"/>
      <c r="H180" s="8"/>
      <c r="I180" s="8"/>
      <c r="J180" s="8">
        <f t="shared" si="10"/>
        <v>0</v>
      </c>
      <c r="K180" s="6"/>
    </row>
    <row r="181" spans="2:11" ht="15.75">
      <c r="B181" s="60"/>
      <c r="C181" s="36"/>
      <c r="D181" s="12" t="s">
        <v>32</v>
      </c>
      <c r="E181" s="8"/>
      <c r="F181" s="8"/>
      <c r="G181" s="8"/>
      <c r="H181" s="8"/>
      <c r="I181" s="8"/>
      <c r="J181" s="8">
        <f t="shared" si="10"/>
        <v>0</v>
      </c>
      <c r="K181" s="6"/>
    </row>
    <row r="182" spans="2:11" ht="15.75">
      <c r="B182" s="76" t="s">
        <v>56</v>
      </c>
      <c r="C182" s="46" t="s">
        <v>21</v>
      </c>
      <c r="D182" s="11" t="s">
        <v>27</v>
      </c>
      <c r="E182" s="5">
        <f>E188</f>
        <v>28408.1</v>
      </c>
      <c r="F182" s="5">
        <f>F183+F184+F185</f>
        <v>26642.699999999997</v>
      </c>
      <c r="G182" s="5">
        <f>G188</f>
        <v>92014.6</v>
      </c>
      <c r="H182" s="5">
        <f>SUM(H183:H185)</f>
        <v>144214.59999999998</v>
      </c>
      <c r="I182" s="5">
        <f>I188</f>
        <v>98951.9</v>
      </c>
      <c r="J182" s="5">
        <f>J183+J184+J185</f>
        <v>390231.9</v>
      </c>
      <c r="K182" s="6"/>
    </row>
    <row r="183" spans="2:11" ht="15.75">
      <c r="B183" s="76"/>
      <c r="C183" s="46"/>
      <c r="D183" s="11" t="s">
        <v>28</v>
      </c>
      <c r="E183" s="16">
        <f>E194+E201+E267+E279+E297+E315+E339+E357+E363+E369+E375+E381+E261</f>
        <v>15729.6</v>
      </c>
      <c r="F183" s="16">
        <f>F195+F201+F261+F267+F279+F297+F315+F339+F357+F363+F369+F375+F381</f>
        <v>8929.300000000001</v>
      </c>
      <c r="G183" s="16">
        <f aca="true" t="shared" si="11" ref="G183:I187">G189</f>
        <v>18974.9</v>
      </c>
      <c r="H183" s="16">
        <f>H195+H201+H261+H267+H279+H357+H369+H375+H381</f>
        <v>20192.2</v>
      </c>
      <c r="I183" s="16">
        <f>I189</f>
        <v>8903.400000000001</v>
      </c>
      <c r="J183" s="5">
        <f t="shared" si="7"/>
        <v>72729.4</v>
      </c>
      <c r="K183" s="6"/>
    </row>
    <row r="184" spans="2:11" ht="15.75">
      <c r="B184" s="76"/>
      <c r="C184" s="46"/>
      <c r="D184" s="11" t="s">
        <v>29</v>
      </c>
      <c r="E184" s="5">
        <f>E190</f>
        <v>10448.199999999999</v>
      </c>
      <c r="F184" s="8">
        <f>F202+F262+F268+F280+F298+F316+F340+F358+F364+F370+F376+F382</f>
        <v>17713.399999999998</v>
      </c>
      <c r="G184" s="8">
        <f t="shared" si="11"/>
        <v>37481.5</v>
      </c>
      <c r="H184" s="8">
        <f>H190</f>
        <v>110479.99999999999</v>
      </c>
      <c r="I184" s="8">
        <f>I190</f>
        <v>90048.49999999999</v>
      </c>
      <c r="J184" s="5">
        <f>SUM(E184:I184)</f>
        <v>266171.6</v>
      </c>
      <c r="K184" s="6"/>
    </row>
    <row r="185" spans="2:11" ht="15.75">
      <c r="B185" s="76"/>
      <c r="C185" s="46"/>
      <c r="D185" s="11" t="s">
        <v>30</v>
      </c>
      <c r="E185" s="8">
        <f>E191</f>
        <v>2230.2999999999997</v>
      </c>
      <c r="F185" s="8">
        <f>F191</f>
        <v>0</v>
      </c>
      <c r="G185" s="8">
        <f t="shared" si="11"/>
        <v>35558.2</v>
      </c>
      <c r="H185" s="8">
        <f t="shared" si="11"/>
        <v>13542.4</v>
      </c>
      <c r="I185" s="8">
        <f t="shared" si="11"/>
        <v>0</v>
      </c>
      <c r="J185" s="5">
        <f t="shared" si="7"/>
        <v>51330.9</v>
      </c>
      <c r="K185" s="6"/>
    </row>
    <row r="186" spans="2:11" ht="15.75">
      <c r="B186" s="76"/>
      <c r="C186" s="46"/>
      <c r="D186" s="11" t="s">
        <v>31</v>
      </c>
      <c r="E186" s="8">
        <f>E192</f>
        <v>0</v>
      </c>
      <c r="F186" s="8">
        <f>F192</f>
        <v>0</v>
      </c>
      <c r="G186" s="8">
        <f t="shared" si="11"/>
        <v>0</v>
      </c>
      <c r="H186" s="8">
        <f t="shared" si="11"/>
        <v>0</v>
      </c>
      <c r="I186" s="8">
        <f t="shared" si="11"/>
        <v>0</v>
      </c>
      <c r="J186" s="8">
        <f t="shared" si="7"/>
        <v>0</v>
      </c>
      <c r="K186" s="6"/>
    </row>
    <row r="187" spans="2:11" ht="15.75">
      <c r="B187" s="76"/>
      <c r="C187" s="46"/>
      <c r="D187" s="12" t="s">
        <v>32</v>
      </c>
      <c r="E187" s="8">
        <f>E193</f>
        <v>0</v>
      </c>
      <c r="F187" s="8">
        <f>F193</f>
        <v>0</v>
      </c>
      <c r="G187" s="8">
        <f t="shared" si="11"/>
        <v>0</v>
      </c>
      <c r="H187" s="8">
        <f t="shared" si="11"/>
        <v>0</v>
      </c>
      <c r="I187" s="8">
        <f t="shared" si="11"/>
        <v>0</v>
      </c>
      <c r="J187" s="8">
        <f t="shared" si="7"/>
        <v>0</v>
      </c>
      <c r="K187" s="6"/>
    </row>
    <row r="188" spans="2:11" ht="15.75">
      <c r="B188" s="76"/>
      <c r="C188" s="38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92014.6</v>
      </c>
      <c r="H188" s="8">
        <f>SUM(H189:H191)</f>
        <v>144214.59999999998</v>
      </c>
      <c r="I188" s="8">
        <f>I189+I190+I191+I192+I193</f>
        <v>98951.9</v>
      </c>
      <c r="J188" s="8">
        <f t="shared" si="7"/>
        <v>390231.9</v>
      </c>
      <c r="K188" s="6"/>
    </row>
    <row r="189" spans="2:11" ht="15.75">
      <c r="B189" s="76"/>
      <c r="C189" s="39"/>
      <c r="D189" s="11" t="s">
        <v>28</v>
      </c>
      <c r="E189" s="8">
        <f>E195+E201+E261+E267+E279+E297+E315+E339+E357+E363+E369+E375+E381</f>
        <v>15729.6</v>
      </c>
      <c r="F189" s="8">
        <f>F195+F201+F267+F279+F339+F357+F363+F369</f>
        <v>8929.300000000001</v>
      </c>
      <c r="G189" s="8">
        <f>G195+G201+G267+G279+G339+G357+G363+G369+G261+G375+G381</f>
        <v>18974.9</v>
      </c>
      <c r="H189" s="8">
        <f>H195+H201+H267+H279+H339+H357+H363+H369+H261+H375+H381</f>
        <v>20192.2</v>
      </c>
      <c r="I189" s="8">
        <f>I195+I201+I267+I279+I339+I357+I363+I369+I261+I375+I381</f>
        <v>8903.400000000001</v>
      </c>
      <c r="J189" s="8">
        <f t="shared" si="7"/>
        <v>72729.4</v>
      </c>
      <c r="K189" s="6"/>
    </row>
    <row r="190" spans="2:11" ht="15.75">
      <c r="B190" s="76"/>
      <c r="C190" s="39"/>
      <c r="D190" s="11" t="s">
        <v>29</v>
      </c>
      <c r="E190" s="8">
        <f>E196+E202+E262+E268+E298+E316+E340+E358+E364+E370+E376+E382+E280</f>
        <v>10448.199999999999</v>
      </c>
      <c r="F190" s="8">
        <f>F202+F268+F280</f>
        <v>17713.399999999998</v>
      </c>
      <c r="G190" s="8">
        <f>G202+G268+G280+G340</f>
        <v>37481.5</v>
      </c>
      <c r="H190" s="8">
        <f>H202+H268+H280+H340+H262</f>
        <v>110479.99999999999</v>
      </c>
      <c r="I190" s="8">
        <f>I202+I268+I280+I340+I262+I196</f>
        <v>90048.49999999999</v>
      </c>
      <c r="J190" s="8">
        <f>SUM(E190:I190)</f>
        <v>266171.6</v>
      </c>
      <c r="K190" s="6"/>
    </row>
    <row r="191" spans="2:11" ht="15.75">
      <c r="B191" s="76"/>
      <c r="C191" s="39"/>
      <c r="D191" s="11" t="s">
        <v>30</v>
      </c>
      <c r="E191" s="8">
        <f>E197+E203+E263+E269+E281+E299+E317+E341+E359+E365+E371+E377+E383</f>
        <v>2230.2999999999997</v>
      </c>
      <c r="F191" s="8">
        <f>F197+F203+F263+F269+F281+F299+F317+F341+F359+F365+F371+F377+F383</f>
        <v>0</v>
      </c>
      <c r="G191" s="8">
        <f>G197+G203+G263+G269+G281+G299+G317+G341+G359+G365+G371+G377+G383</f>
        <v>35558.2</v>
      </c>
      <c r="H191" s="8">
        <f>H197+H203+H263+H269+H281+H299+H317+H341+H359+H365+H371+H377+H383</f>
        <v>13542.4</v>
      </c>
      <c r="I191" s="8">
        <f>I197+I203+I263+I269+I281+I299+I317+I341+I359+I365+I371+I377+I383</f>
        <v>0</v>
      </c>
      <c r="J191" s="8">
        <f t="shared" si="7"/>
        <v>51330.9</v>
      </c>
      <c r="K191" s="6"/>
    </row>
    <row r="192" spans="2:11" ht="15.75">
      <c r="B192" s="76"/>
      <c r="C192" s="39"/>
      <c r="D192" s="11" t="s">
        <v>31</v>
      </c>
      <c r="E192" s="8">
        <f>E198+E204+E264+E270+E300+E342+E360+E366+E372+E378+E384</f>
        <v>0</v>
      </c>
      <c r="F192" s="8">
        <f>F198+F204+F264+F270+F300+F342+F360+F366+F372+F378+F384</f>
        <v>0</v>
      </c>
      <c r="G192" s="8">
        <v>0</v>
      </c>
      <c r="H192" s="8">
        <v>0</v>
      </c>
      <c r="I192" s="8">
        <v>0</v>
      </c>
      <c r="J192" s="8">
        <f t="shared" si="7"/>
        <v>0</v>
      </c>
      <c r="K192" s="6"/>
    </row>
    <row r="193" spans="2:11" ht="15.75">
      <c r="B193" s="76"/>
      <c r="C193" s="40"/>
      <c r="D193" s="12" t="s">
        <v>32</v>
      </c>
      <c r="E193" s="8">
        <f>E199+E205+E265+E271+E301+E319+E343+E361+E367+E373+E379+E385</f>
        <v>0</v>
      </c>
      <c r="F193" s="8">
        <f>F199+F205+F265+F271+F301+F319+F343+F361+F367+F373+F379+F385</f>
        <v>0</v>
      </c>
      <c r="G193" s="8">
        <v>0</v>
      </c>
      <c r="H193" s="8">
        <v>0</v>
      </c>
      <c r="I193" s="8">
        <v>0</v>
      </c>
      <c r="J193" s="8">
        <f t="shared" si="7"/>
        <v>0</v>
      </c>
      <c r="K193" s="6"/>
    </row>
    <row r="194" spans="2:11" ht="15.75">
      <c r="B194" s="67" t="s">
        <v>57</v>
      </c>
      <c r="C194" s="38" t="s">
        <v>6</v>
      </c>
      <c r="D194" s="11" t="s">
        <v>27</v>
      </c>
      <c r="E194" s="8">
        <f aca="true" t="shared" si="12" ref="E194:J194">E195+E196+E197+E198+E199</f>
        <v>1849.7</v>
      </c>
      <c r="F194" s="8">
        <f t="shared" si="12"/>
        <v>2540.9</v>
      </c>
      <c r="G194" s="8">
        <f t="shared" si="12"/>
        <v>1712.1</v>
      </c>
      <c r="H194" s="8">
        <f>H195</f>
        <v>6167.1</v>
      </c>
      <c r="I194" s="8">
        <f t="shared" si="12"/>
        <v>2870.2</v>
      </c>
      <c r="J194" s="8">
        <f t="shared" si="12"/>
        <v>13366.1</v>
      </c>
      <c r="K194" s="6"/>
    </row>
    <row r="195" spans="2:11" ht="15.75">
      <c r="B195" s="67"/>
      <c r="C195" s="39"/>
      <c r="D195" s="11" t="s">
        <v>28</v>
      </c>
      <c r="E195" s="8">
        <v>1849.7</v>
      </c>
      <c r="F195" s="8">
        <v>2540.9</v>
      </c>
      <c r="G195" s="8">
        <v>1712.1</v>
      </c>
      <c r="H195" s="8">
        <v>6167.1</v>
      </c>
      <c r="I195" s="8">
        <v>1096.3</v>
      </c>
      <c r="J195" s="8">
        <f>SUM(E195:I195)</f>
        <v>13366.1</v>
      </c>
      <c r="K195" s="6"/>
    </row>
    <row r="196" spans="2:11" ht="15.75">
      <c r="B196" s="67"/>
      <c r="C196" s="39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67"/>
      <c r="C197" s="39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67"/>
      <c r="C198" s="39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67"/>
      <c r="C199" s="40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67" t="s">
        <v>58</v>
      </c>
      <c r="C200" s="38" t="s">
        <v>6</v>
      </c>
      <c r="D200" s="11" t="s">
        <v>27</v>
      </c>
      <c r="E200" s="8">
        <f>E201+E202+E203+E204+E205</f>
        <v>13430.8</v>
      </c>
      <c r="F200" s="8">
        <f>F201+F202+F203</f>
        <v>19162.8</v>
      </c>
      <c r="G200" s="8">
        <f>G201+G202+G203+G204+G205</f>
        <v>77530.29999999999</v>
      </c>
      <c r="H200" s="8">
        <f>SUM(H201:H204)</f>
        <v>129125.29999999999</v>
      </c>
      <c r="I200" s="8">
        <f>I201+I202+I203+I204+I205</f>
        <v>75624.9</v>
      </c>
      <c r="J200" s="8">
        <f>J201+J202+J203+J204</f>
        <v>314874.1</v>
      </c>
      <c r="K200" s="6"/>
    </row>
    <row r="201" spans="2:11" ht="15.75">
      <c r="B201" s="67"/>
      <c r="C201" s="39"/>
      <c r="D201" s="11" t="s">
        <v>28</v>
      </c>
      <c r="E201" s="8">
        <v>8032.4</v>
      </c>
      <c r="F201" s="8">
        <v>4558.7</v>
      </c>
      <c r="G201" s="8">
        <v>14762.4</v>
      </c>
      <c r="H201" s="8">
        <f>H225+H231+H237+H243+H255</f>
        <v>12817.300000000001</v>
      </c>
      <c r="I201" s="8">
        <v>4947.4</v>
      </c>
      <c r="J201" s="8">
        <f>SUM(E201:I201)</f>
        <v>45118.200000000004</v>
      </c>
      <c r="K201" s="6"/>
    </row>
    <row r="202" spans="2:11" ht="15.75">
      <c r="B202" s="67"/>
      <c r="C202" s="39"/>
      <c r="D202" s="11" t="s">
        <v>29</v>
      </c>
      <c r="E202" s="8">
        <v>3183.2</v>
      </c>
      <c r="F202" s="8">
        <f>F208+F214</f>
        <v>14604.099999999999</v>
      </c>
      <c r="G202" s="8">
        <v>27657.3</v>
      </c>
      <c r="H202" s="8">
        <f>H226+H232+H238+H256</f>
        <v>102765.59999999999</v>
      </c>
      <c r="I202" s="8">
        <f>I250</f>
        <v>70677.5</v>
      </c>
      <c r="J202" s="8">
        <f>SUM(E202:I202)</f>
        <v>218887.69999999998</v>
      </c>
      <c r="K202" s="6"/>
    </row>
    <row r="203" spans="2:11" ht="15.75">
      <c r="B203" s="67"/>
      <c r="C203" s="39"/>
      <c r="D203" s="11" t="s">
        <v>30</v>
      </c>
      <c r="E203" s="8">
        <v>2215.2</v>
      </c>
      <c r="F203" s="8">
        <f>F209+F215</f>
        <v>0</v>
      </c>
      <c r="G203" s="8">
        <f>G257</f>
        <v>35110.6</v>
      </c>
      <c r="H203" s="8">
        <f>H257</f>
        <v>13542.4</v>
      </c>
      <c r="I203" s="8">
        <f>I209+I215</f>
        <v>0</v>
      </c>
      <c r="J203" s="8">
        <f aca="true" t="shared" si="13" ref="J203:J217">SUM(E203:I203)</f>
        <v>50868.2</v>
      </c>
      <c r="K203" s="6"/>
    </row>
    <row r="204" spans="2:11" ht="15.75">
      <c r="B204" s="67"/>
      <c r="C204" s="39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7"/>
      <c r="C205" s="40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64" t="s">
        <v>59</v>
      </c>
      <c r="C206" s="36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3785.5</v>
      </c>
      <c r="H206" s="8">
        <f>H207+H208</f>
        <v>0</v>
      </c>
      <c r="I206" s="8"/>
      <c r="J206" s="8">
        <f t="shared" si="13"/>
        <v>6119.700000000001</v>
      </c>
      <c r="K206" s="6"/>
    </row>
    <row r="207" spans="2:11" ht="15.75">
      <c r="B207" s="65"/>
      <c r="C207" s="36"/>
      <c r="D207" s="11" t="s">
        <v>28</v>
      </c>
      <c r="E207" s="8"/>
      <c r="F207" s="8">
        <v>163.4</v>
      </c>
      <c r="G207" s="8">
        <v>265</v>
      </c>
      <c r="H207" s="8">
        <v>0</v>
      </c>
      <c r="I207" s="8"/>
      <c r="J207" s="8">
        <f t="shared" si="13"/>
        <v>428.4</v>
      </c>
      <c r="K207" s="6"/>
    </row>
    <row r="208" spans="2:11" ht="15.75">
      <c r="B208" s="65"/>
      <c r="C208" s="36"/>
      <c r="D208" s="11" t="s">
        <v>29</v>
      </c>
      <c r="E208" s="8"/>
      <c r="F208" s="8">
        <v>2170.8</v>
      </c>
      <c r="G208" s="8">
        <v>3520.5</v>
      </c>
      <c r="H208" s="8">
        <v>0</v>
      </c>
      <c r="I208" s="8"/>
      <c r="J208" s="8">
        <f t="shared" si="13"/>
        <v>5691.3</v>
      </c>
      <c r="K208" s="6"/>
    </row>
    <row r="209" spans="2:11" ht="15.75">
      <c r="B209" s="65"/>
      <c r="C209" s="36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5"/>
      <c r="C210" s="36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6"/>
      <c r="C211" s="36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61" t="s">
        <v>60</v>
      </c>
      <c r="C212" s="36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42"/>
      <c r="C213" s="36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42"/>
      <c r="C214" s="36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42"/>
      <c r="C215" s="36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42"/>
      <c r="C216" s="36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43"/>
      <c r="C217" s="36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 customHeight="1">
      <c r="B218" s="68" t="s">
        <v>77</v>
      </c>
      <c r="C218" s="36" t="s">
        <v>52</v>
      </c>
      <c r="D218" s="11" t="s">
        <v>27</v>
      </c>
      <c r="E218" s="8"/>
      <c r="F218" s="8">
        <f>SUM(F219:F223)</f>
        <v>3466.2</v>
      </c>
      <c r="G218" s="8">
        <f>G219+G220+G221</f>
        <v>10038.1</v>
      </c>
      <c r="H218" s="8">
        <v>0</v>
      </c>
      <c r="I218" s="8"/>
      <c r="J218" s="8">
        <f>J219</f>
        <v>13504.3</v>
      </c>
      <c r="K218" s="6"/>
    </row>
    <row r="219" spans="2:11" ht="15.75">
      <c r="B219" s="69"/>
      <c r="C219" s="36"/>
      <c r="D219" s="11" t="s">
        <v>28</v>
      </c>
      <c r="E219" s="8"/>
      <c r="F219" s="8">
        <v>3466.2</v>
      </c>
      <c r="G219" s="8">
        <v>10038.1</v>
      </c>
      <c r="H219" s="8">
        <v>0</v>
      </c>
      <c r="I219" s="8"/>
      <c r="J219" s="8">
        <f>F218:F219+G219</f>
        <v>13504.3</v>
      </c>
      <c r="K219" s="6"/>
    </row>
    <row r="220" spans="2:11" ht="15.75">
      <c r="B220" s="69"/>
      <c r="C220" s="36"/>
      <c r="D220" s="11" t="s">
        <v>29</v>
      </c>
      <c r="E220" s="8"/>
      <c r="F220" s="8" t="s">
        <v>18</v>
      </c>
      <c r="G220" s="8"/>
      <c r="H220" s="8"/>
      <c r="I220" s="8"/>
      <c r="J220" s="8"/>
      <c r="K220" s="6"/>
    </row>
    <row r="221" spans="2:11" ht="15.75">
      <c r="B221" s="69"/>
      <c r="C221" s="36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69"/>
      <c r="C222" s="36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0"/>
      <c r="C223" s="36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61" t="s">
        <v>79</v>
      </c>
      <c r="C224" s="36" t="s">
        <v>52</v>
      </c>
      <c r="D224" s="11" t="s">
        <v>27</v>
      </c>
      <c r="E224" s="8"/>
      <c r="F224" s="8"/>
      <c r="G224" s="8">
        <f>G225+G226+G227</f>
        <v>0</v>
      </c>
      <c r="H224" s="8">
        <f>H225+H226+H227</f>
        <v>17224.3</v>
      </c>
      <c r="I224" s="8">
        <f>I225+I226+I227+I228+I229</f>
        <v>0</v>
      </c>
      <c r="J224" s="8">
        <f>SUM(E224:I224)</f>
        <v>17224.3</v>
      </c>
      <c r="K224" s="6"/>
    </row>
    <row r="225" spans="2:11" ht="15.75">
      <c r="B225" s="42"/>
      <c r="C225" s="36"/>
      <c r="D225" s="11" t="s">
        <v>28</v>
      </c>
      <c r="E225" s="8"/>
      <c r="F225" s="8"/>
      <c r="G225" s="8">
        <v>0</v>
      </c>
      <c r="H225" s="8">
        <v>1126.8</v>
      </c>
      <c r="I225" s="8">
        <v>0</v>
      </c>
      <c r="J225" s="8">
        <f>SUM(E225:I225)</f>
        <v>1126.8</v>
      </c>
      <c r="K225" s="6"/>
    </row>
    <row r="226" spans="2:11" ht="15.75">
      <c r="B226" s="42"/>
      <c r="C226" s="36"/>
      <c r="D226" s="11" t="s">
        <v>29</v>
      </c>
      <c r="E226" s="8"/>
      <c r="F226" s="8"/>
      <c r="G226" s="8">
        <v>0</v>
      </c>
      <c r="H226" s="8">
        <v>16097.5</v>
      </c>
      <c r="I226" s="8"/>
      <c r="J226" s="8">
        <f>SUM(E226:I226)</f>
        <v>16097.5</v>
      </c>
      <c r="K226" s="6"/>
    </row>
    <row r="227" spans="2:11" ht="15.75">
      <c r="B227" s="42"/>
      <c r="C227" s="36"/>
      <c r="D227" s="11" t="s">
        <v>30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42"/>
      <c r="C228" s="36"/>
      <c r="D228" s="11" t="s">
        <v>31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43"/>
      <c r="C229" s="36"/>
      <c r="D229" s="12" t="s">
        <v>32</v>
      </c>
      <c r="E229" s="8"/>
      <c r="F229" s="8"/>
      <c r="G229" s="8"/>
      <c r="H229" s="8"/>
      <c r="I229" s="8"/>
      <c r="J229" s="8">
        <v>0</v>
      </c>
      <c r="K229" s="6"/>
    </row>
    <row r="230" spans="2:11" ht="15.75" customHeight="1">
      <c r="B230" s="61" t="s">
        <v>83</v>
      </c>
      <c r="C230" s="36" t="s">
        <v>52</v>
      </c>
      <c r="D230" s="11" t="s">
        <v>27</v>
      </c>
      <c r="E230" s="8"/>
      <c r="F230" s="8"/>
      <c r="G230" s="8">
        <f>G231+G232+G233</f>
        <v>0</v>
      </c>
      <c r="H230" s="8">
        <f>H231+H232+H233</f>
        <v>48873</v>
      </c>
      <c r="I230" s="8">
        <v>0</v>
      </c>
      <c r="J230" s="8">
        <f>SUM(E230:I230)</f>
        <v>48873</v>
      </c>
      <c r="K230" s="6"/>
    </row>
    <row r="231" spans="2:11" ht="15.75">
      <c r="B231" s="42"/>
      <c r="C231" s="36"/>
      <c r="D231" s="11" t="s">
        <v>28</v>
      </c>
      <c r="E231" s="8"/>
      <c r="F231" s="8"/>
      <c r="G231" s="8">
        <v>0</v>
      </c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42"/>
      <c r="C232" s="36"/>
      <c r="D232" s="11" t="s">
        <v>29</v>
      </c>
      <c r="E232" s="8"/>
      <c r="F232" s="8"/>
      <c r="G232" s="8">
        <v>0</v>
      </c>
      <c r="H232" s="8">
        <v>45675.7</v>
      </c>
      <c r="I232" s="8">
        <v>0</v>
      </c>
      <c r="J232" s="8">
        <f>SUM(E232:I232)</f>
        <v>45675.7</v>
      </c>
      <c r="K232" s="6"/>
    </row>
    <row r="233" spans="2:11" ht="15.75">
      <c r="B233" s="42"/>
      <c r="C233" s="36"/>
      <c r="D233" s="11" t="s">
        <v>30</v>
      </c>
      <c r="E233" s="8"/>
      <c r="F233" s="8"/>
      <c r="G233" s="8"/>
      <c r="H233" s="8"/>
      <c r="I233" s="8"/>
      <c r="J233" s="8">
        <v>0</v>
      </c>
      <c r="K233" s="6"/>
    </row>
    <row r="234" spans="2:11" ht="15.75">
      <c r="B234" s="42"/>
      <c r="C234" s="36"/>
      <c r="D234" s="11" t="s">
        <v>31</v>
      </c>
      <c r="E234" s="8"/>
      <c r="F234" s="8"/>
      <c r="G234" s="8"/>
      <c r="H234" s="8"/>
      <c r="I234" s="8"/>
      <c r="J234" s="8">
        <v>0</v>
      </c>
      <c r="K234" s="6"/>
    </row>
    <row r="235" spans="2:11" ht="15.75">
      <c r="B235" s="43"/>
      <c r="C235" s="36"/>
      <c r="D235" s="12" t="s">
        <v>32</v>
      </c>
      <c r="E235" s="8"/>
      <c r="F235" s="8"/>
      <c r="G235" s="8"/>
      <c r="H235" s="8"/>
      <c r="I235" s="8"/>
      <c r="J235" s="8">
        <v>0</v>
      </c>
      <c r="K235" s="6"/>
    </row>
    <row r="236" spans="2:11" ht="15.75">
      <c r="B236" s="61" t="s">
        <v>84</v>
      </c>
      <c r="C236" s="36" t="s">
        <v>52</v>
      </c>
      <c r="D236" s="11" t="s">
        <v>27</v>
      </c>
      <c r="E236" s="8"/>
      <c r="F236" s="8"/>
      <c r="G236" s="8">
        <f>G237</f>
        <v>0</v>
      </c>
      <c r="H236" s="8">
        <f>H237+H238+H239</f>
        <v>29047.399999999998</v>
      </c>
      <c r="I236" s="8">
        <v>0</v>
      </c>
      <c r="J236" s="8">
        <f>SUM(E236:I236)</f>
        <v>29047.399999999998</v>
      </c>
      <c r="K236" s="6"/>
    </row>
    <row r="237" spans="2:11" ht="15.75">
      <c r="B237" s="42"/>
      <c r="C237" s="36"/>
      <c r="D237" s="11" t="s">
        <v>28</v>
      </c>
      <c r="E237" s="8"/>
      <c r="F237" s="8"/>
      <c r="G237" s="8">
        <v>0</v>
      </c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42"/>
      <c r="C238" s="36"/>
      <c r="D238" s="11" t="s">
        <v>29</v>
      </c>
      <c r="E238" s="8"/>
      <c r="F238" s="8"/>
      <c r="G238" s="8">
        <v>0</v>
      </c>
      <c r="H238" s="8">
        <v>27147.1</v>
      </c>
      <c r="I238" s="8">
        <v>0</v>
      </c>
      <c r="J238" s="8">
        <f>SUM(E238:I238)</f>
        <v>27147.1</v>
      </c>
      <c r="K238" s="6"/>
    </row>
    <row r="239" spans="2:11" ht="15.75">
      <c r="B239" s="42"/>
      <c r="C239" s="36"/>
      <c r="D239" s="11" t="s">
        <v>30</v>
      </c>
      <c r="E239" s="8"/>
      <c r="F239" s="8"/>
      <c r="G239" s="8">
        <f aca="true" t="shared" si="14" ref="G239:I241">G263+G269</f>
        <v>0</v>
      </c>
      <c r="H239" s="8">
        <f t="shared" si="14"/>
        <v>0</v>
      </c>
      <c r="I239" s="8">
        <f t="shared" si="14"/>
        <v>0</v>
      </c>
      <c r="J239" s="8">
        <v>0</v>
      </c>
      <c r="K239" s="6"/>
    </row>
    <row r="240" spans="2:11" ht="15.75">
      <c r="B240" s="42"/>
      <c r="C240" s="36"/>
      <c r="D240" s="11" t="s">
        <v>31</v>
      </c>
      <c r="E240" s="8"/>
      <c r="F240" s="8"/>
      <c r="G240" s="8">
        <f t="shared" si="14"/>
        <v>0</v>
      </c>
      <c r="H240" s="8">
        <f t="shared" si="14"/>
        <v>0</v>
      </c>
      <c r="I240" s="8">
        <f t="shared" si="14"/>
        <v>0</v>
      </c>
      <c r="J240" s="8">
        <v>0</v>
      </c>
      <c r="K240" s="6"/>
    </row>
    <row r="241" spans="2:11" ht="15.75">
      <c r="B241" s="43"/>
      <c r="C241" s="36"/>
      <c r="D241" s="12" t="s">
        <v>32</v>
      </c>
      <c r="E241" s="8"/>
      <c r="F241" s="8"/>
      <c r="G241" s="8">
        <f t="shared" si="14"/>
        <v>0</v>
      </c>
      <c r="H241" s="8">
        <f t="shared" si="14"/>
        <v>0</v>
      </c>
      <c r="I241" s="8">
        <f t="shared" si="14"/>
        <v>0</v>
      </c>
      <c r="J241" s="8">
        <v>0</v>
      </c>
      <c r="K241" s="6"/>
    </row>
    <row r="242" spans="2:11" ht="15.75">
      <c r="B242" s="61" t="s">
        <v>85</v>
      </c>
      <c r="C242" s="36" t="s">
        <v>52</v>
      </c>
      <c r="D242" s="11" t="s">
        <v>27</v>
      </c>
      <c r="E242" s="8"/>
      <c r="F242" s="8"/>
      <c r="G242" s="8"/>
      <c r="H242" s="8">
        <v>4531.5</v>
      </c>
      <c r="I242" s="8"/>
      <c r="J242" s="8">
        <f>SUM(E242:I242)</f>
        <v>4531.5</v>
      </c>
      <c r="K242" s="6"/>
    </row>
    <row r="243" spans="2:11" ht="15.75">
      <c r="B243" s="42"/>
      <c r="C243" s="36"/>
      <c r="D243" s="11" t="s">
        <v>28</v>
      </c>
      <c r="E243" s="8"/>
      <c r="F243" s="8"/>
      <c r="G243" s="8"/>
      <c r="H243" s="8">
        <v>4531.5</v>
      </c>
      <c r="I243" s="8"/>
      <c r="J243" s="8">
        <f>SUM(E243:I243)</f>
        <v>4531.5</v>
      </c>
      <c r="K243" s="6"/>
    </row>
    <row r="244" spans="2:11" ht="15.75">
      <c r="B244" s="42"/>
      <c r="C244" s="36"/>
      <c r="D244" s="11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42"/>
      <c r="C245" s="36"/>
      <c r="D245" s="11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42"/>
      <c r="C246" s="36"/>
      <c r="D246" s="11" t="s">
        <v>31</v>
      </c>
      <c r="E246" s="8"/>
      <c r="F246" s="8"/>
      <c r="G246" s="8"/>
      <c r="H246" s="8">
        <v>0</v>
      </c>
      <c r="I246" s="8"/>
      <c r="J246" s="8"/>
      <c r="K246" s="6"/>
    </row>
    <row r="247" spans="2:11" ht="15.75">
      <c r="B247" s="43"/>
      <c r="C247" s="36"/>
      <c r="D247" s="12" t="s">
        <v>32</v>
      </c>
      <c r="E247" s="8"/>
      <c r="F247" s="8"/>
      <c r="G247" s="8"/>
      <c r="H247" s="8">
        <v>0</v>
      </c>
      <c r="I247" s="8"/>
      <c r="J247" s="8"/>
      <c r="K247" s="6"/>
    </row>
    <row r="248" spans="2:11" ht="15.75" customHeight="1">
      <c r="B248" s="61" t="s">
        <v>81</v>
      </c>
      <c r="C248" s="36" t="s">
        <v>52</v>
      </c>
      <c r="D248" s="11" t="s">
        <v>27</v>
      </c>
      <c r="E248" s="8"/>
      <c r="F248" s="8"/>
      <c r="G248" s="8"/>
      <c r="H248" s="8"/>
      <c r="I248" s="8">
        <f>I249+I250+I251+I252</f>
        <v>75624.9</v>
      </c>
      <c r="J248" s="8">
        <f>J249+J250+J251+J252</f>
        <v>75624.9</v>
      </c>
      <c r="K248" s="6"/>
    </row>
    <row r="249" spans="2:11" ht="15.75">
      <c r="B249" s="42"/>
      <c r="C249" s="36"/>
      <c r="D249" s="11" t="s">
        <v>28</v>
      </c>
      <c r="E249" s="8"/>
      <c r="F249" s="8"/>
      <c r="G249" s="8"/>
      <c r="H249" s="8"/>
      <c r="I249" s="8">
        <v>4947.4</v>
      </c>
      <c r="J249" s="8">
        <f>SUM(E249:I249)</f>
        <v>4947.4</v>
      </c>
      <c r="K249" s="6"/>
    </row>
    <row r="250" spans="2:11" ht="15.75">
      <c r="B250" s="42"/>
      <c r="C250" s="36"/>
      <c r="D250" s="11" t="s">
        <v>29</v>
      </c>
      <c r="E250" s="8"/>
      <c r="F250" s="8"/>
      <c r="G250" s="8"/>
      <c r="H250" s="8"/>
      <c r="I250" s="8">
        <v>70677.5</v>
      </c>
      <c r="J250" s="8">
        <f>SUM(E250:I250)</f>
        <v>70677.5</v>
      </c>
      <c r="K250" s="6"/>
    </row>
    <row r="251" spans="2:11" ht="15.75">
      <c r="B251" s="42"/>
      <c r="C251" s="36"/>
      <c r="D251" s="11" t="s">
        <v>30</v>
      </c>
      <c r="E251" s="8"/>
      <c r="F251" s="8"/>
      <c r="G251" s="8"/>
      <c r="H251" s="8"/>
      <c r="I251" s="8">
        <v>0</v>
      </c>
      <c r="J251" s="8"/>
      <c r="K251" s="6"/>
    </row>
    <row r="252" spans="2:11" ht="15.75">
      <c r="B252" s="42"/>
      <c r="C252" s="36"/>
      <c r="D252" s="11" t="s">
        <v>31</v>
      </c>
      <c r="E252" s="8"/>
      <c r="F252" s="8"/>
      <c r="G252" s="8"/>
      <c r="H252" s="8"/>
      <c r="I252" s="8">
        <v>0</v>
      </c>
      <c r="J252" s="8"/>
      <c r="K252" s="6"/>
    </row>
    <row r="253" spans="2:11" ht="15.75">
      <c r="B253" s="43"/>
      <c r="C253" s="36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68" t="s">
        <v>108</v>
      </c>
      <c r="C254" s="55" t="s">
        <v>82</v>
      </c>
      <c r="D254" s="11" t="s">
        <v>27</v>
      </c>
      <c r="E254" s="8"/>
      <c r="F254" s="8"/>
      <c r="G254" s="8">
        <f>SUM(G255:G258)</f>
        <v>50337.8</v>
      </c>
      <c r="H254" s="8">
        <f>SUM(H255:H258)</f>
        <v>29449.1</v>
      </c>
      <c r="I254" s="8"/>
      <c r="J254" s="8">
        <f>SUM(J255:J258)</f>
        <v>79786.9</v>
      </c>
      <c r="K254" s="6"/>
    </row>
    <row r="255" spans="2:11" ht="15.75">
      <c r="B255" s="92"/>
      <c r="C255" s="56"/>
      <c r="D255" s="11" t="s">
        <v>28</v>
      </c>
      <c r="E255" s="8"/>
      <c r="F255" s="8"/>
      <c r="G255" s="8">
        <v>3523.7</v>
      </c>
      <c r="H255" s="8">
        <v>2061.4</v>
      </c>
      <c r="I255" s="8"/>
      <c r="J255" s="8">
        <f>SUM(G255:I255)</f>
        <v>5585.1</v>
      </c>
      <c r="K255" s="6"/>
    </row>
    <row r="256" spans="2:11" ht="15.75">
      <c r="B256" s="92"/>
      <c r="C256" s="56"/>
      <c r="D256" s="11" t="s">
        <v>29</v>
      </c>
      <c r="E256" s="8"/>
      <c r="F256" s="8"/>
      <c r="G256" s="8">
        <v>11703.5</v>
      </c>
      <c r="H256" s="8">
        <v>13845.3</v>
      </c>
      <c r="I256" s="8"/>
      <c r="J256" s="8">
        <f>SUM(G256:I256)</f>
        <v>25548.8</v>
      </c>
      <c r="K256" s="6"/>
    </row>
    <row r="257" spans="2:11" ht="15.75">
      <c r="B257" s="92"/>
      <c r="C257" s="56"/>
      <c r="D257" s="11" t="s">
        <v>30</v>
      </c>
      <c r="E257" s="8"/>
      <c r="F257" s="8"/>
      <c r="G257" s="8">
        <v>35110.6</v>
      </c>
      <c r="H257" s="8">
        <v>13542.4</v>
      </c>
      <c r="I257" s="8"/>
      <c r="J257" s="8">
        <f>SUM(G257:I257)</f>
        <v>48653</v>
      </c>
      <c r="K257" s="6"/>
    </row>
    <row r="258" spans="2:11" ht="15.75">
      <c r="B258" s="92"/>
      <c r="C258" s="56"/>
      <c r="D258" s="11" t="s">
        <v>31</v>
      </c>
      <c r="E258" s="8"/>
      <c r="F258" s="8"/>
      <c r="G258" s="8">
        <v>0</v>
      </c>
      <c r="H258" s="8">
        <v>0</v>
      </c>
      <c r="I258" s="8"/>
      <c r="J258" s="8">
        <f>SUM(E258:I258)</f>
        <v>0</v>
      </c>
      <c r="K258" s="6"/>
    </row>
    <row r="259" spans="2:11" ht="67.5" customHeight="1">
      <c r="B259" s="93"/>
      <c r="C259" s="94"/>
      <c r="D259" s="12" t="s">
        <v>32</v>
      </c>
      <c r="E259" s="8"/>
      <c r="F259" s="8"/>
      <c r="G259" s="8"/>
      <c r="H259" s="8"/>
      <c r="I259" s="8"/>
      <c r="J259" s="8"/>
      <c r="K259" s="6"/>
    </row>
    <row r="260" spans="2:11" ht="15.75">
      <c r="B260" s="67" t="s">
        <v>87</v>
      </c>
      <c r="C260" s="38" t="s">
        <v>6</v>
      </c>
      <c r="D260" s="11" t="s">
        <v>27</v>
      </c>
      <c r="E260" s="8">
        <f aca="true" t="shared" si="15" ref="E260:J260">E261+E262+E263+E264+E265</f>
        <v>0</v>
      </c>
      <c r="F260" s="8">
        <f t="shared" si="15"/>
        <v>0</v>
      </c>
      <c r="G260" s="8">
        <f>G261+G262+G263+G264+G265</f>
        <v>0</v>
      </c>
      <c r="H260" s="8">
        <f>H261+H262+H263+H264+H265</f>
        <v>2800</v>
      </c>
      <c r="I260" s="8">
        <f>I261+I262+I263+I264+I265</f>
        <v>0</v>
      </c>
      <c r="J260" s="8">
        <f t="shared" si="15"/>
        <v>2800</v>
      </c>
      <c r="K260" s="6"/>
    </row>
    <row r="261" spans="2:11" ht="15.75">
      <c r="B261" s="67"/>
      <c r="C261" s="39"/>
      <c r="D261" s="11" t="s">
        <v>28</v>
      </c>
      <c r="E261" s="8">
        <v>0</v>
      </c>
      <c r="F261" s="8">
        <v>0</v>
      </c>
      <c r="G261" s="8">
        <v>0</v>
      </c>
      <c r="H261" s="8">
        <v>196</v>
      </c>
      <c r="I261" s="8">
        <v>0</v>
      </c>
      <c r="J261" s="8">
        <f>SUM(E261:I261)</f>
        <v>196</v>
      </c>
      <c r="K261" s="6"/>
    </row>
    <row r="262" spans="2:11" ht="15.75">
      <c r="B262" s="67"/>
      <c r="C262" s="39"/>
      <c r="D262" s="11" t="s">
        <v>29</v>
      </c>
      <c r="E262" s="8"/>
      <c r="F262" s="8"/>
      <c r="G262" s="8">
        <v>0</v>
      </c>
      <c r="H262" s="8">
        <v>2604</v>
      </c>
      <c r="I262" s="8">
        <v>0</v>
      </c>
      <c r="J262" s="8">
        <f>SUM(E262:I262)</f>
        <v>2604</v>
      </c>
      <c r="K262" s="6"/>
    </row>
    <row r="263" spans="2:11" ht="15.75">
      <c r="B263" s="67"/>
      <c r="C263" s="39"/>
      <c r="D263" s="11" t="s">
        <v>30</v>
      </c>
      <c r="E263" s="8"/>
      <c r="F263" s="8"/>
      <c r="G263" s="8"/>
      <c r="H263" s="8">
        <v>0</v>
      </c>
      <c r="I263" s="8"/>
      <c r="J263" s="8">
        <v>0</v>
      </c>
      <c r="K263" s="6"/>
    </row>
    <row r="264" spans="2:11" ht="15.75">
      <c r="B264" s="67"/>
      <c r="C264" s="39"/>
      <c r="D264" s="11" t="s">
        <v>31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67"/>
      <c r="C265" s="40"/>
      <c r="D265" s="12" t="s">
        <v>32</v>
      </c>
      <c r="E265" s="8"/>
      <c r="F265" s="8"/>
      <c r="G265" s="8"/>
      <c r="H265" s="8"/>
      <c r="I265" s="8"/>
      <c r="J265" s="8">
        <v>0</v>
      </c>
      <c r="K265" s="6"/>
    </row>
    <row r="266" spans="2:11" ht="15.75">
      <c r="B266" s="67" t="s">
        <v>88</v>
      </c>
      <c r="C266" s="38" t="s">
        <v>6</v>
      </c>
      <c r="D266" s="11" t="s">
        <v>27</v>
      </c>
      <c r="E266" s="13">
        <f>E267+E268+E269+E270+E271</f>
        <v>397.7</v>
      </c>
      <c r="F266" s="13">
        <f>F267+F268+F269+F270+F271</f>
        <v>724.8000000000001</v>
      </c>
      <c r="G266" s="8">
        <f>G267+G268+G269+G270+G271</f>
        <v>2670.3</v>
      </c>
      <c r="H266" s="8">
        <f>H267+H268+H269+H270+H271</f>
        <v>2811</v>
      </c>
      <c r="I266" s="8">
        <f>I267+I268+I269+I270+I271</f>
        <v>2186.3</v>
      </c>
      <c r="J266" s="13">
        <f>SUM(E266:I266)</f>
        <v>8790.1</v>
      </c>
      <c r="K266" s="17" t="s">
        <v>18</v>
      </c>
    </row>
    <row r="267" spans="2:11" ht="15.75">
      <c r="B267" s="67"/>
      <c r="C267" s="39"/>
      <c r="D267" s="11" t="s">
        <v>28</v>
      </c>
      <c r="E267" s="13">
        <v>247</v>
      </c>
      <c r="F267" s="13">
        <v>74.2</v>
      </c>
      <c r="G267" s="8">
        <v>197.4</v>
      </c>
      <c r="H267" s="8">
        <f>H273</f>
        <v>153</v>
      </c>
      <c r="I267" s="8">
        <v>153</v>
      </c>
      <c r="J267" s="13">
        <f>SUM(E267:I267)</f>
        <v>824.6</v>
      </c>
      <c r="K267" s="17" t="s">
        <v>18</v>
      </c>
    </row>
    <row r="268" spans="2:11" ht="15.75">
      <c r="B268" s="67"/>
      <c r="C268" s="39"/>
      <c r="D268" s="11" t="s">
        <v>29</v>
      </c>
      <c r="E268" s="13">
        <v>150.7</v>
      </c>
      <c r="F268" s="13">
        <v>650.6</v>
      </c>
      <c r="G268" s="8">
        <v>2472.9</v>
      </c>
      <c r="H268" s="8">
        <f>H274</f>
        <v>2658</v>
      </c>
      <c r="I268" s="8">
        <v>2033.3</v>
      </c>
      <c r="J268" s="13">
        <f aca="true" t="shared" si="16" ref="J268:J277">SUM(E268:I268)</f>
        <v>7965.5</v>
      </c>
      <c r="K268" s="17" t="s">
        <v>18</v>
      </c>
    </row>
    <row r="269" spans="2:11" ht="15.75">
      <c r="B269" s="67"/>
      <c r="C269" s="39"/>
      <c r="D269" s="11" t="s">
        <v>30</v>
      </c>
      <c r="E269" s="8"/>
      <c r="F269" s="8"/>
      <c r="G269" s="8"/>
      <c r="H269" s="8"/>
      <c r="I269" s="8"/>
      <c r="J269" s="13">
        <f t="shared" si="16"/>
        <v>0</v>
      </c>
      <c r="K269" s="6"/>
    </row>
    <row r="270" spans="2:11" ht="15.75">
      <c r="B270" s="67"/>
      <c r="C270" s="39"/>
      <c r="D270" s="11" t="s">
        <v>31</v>
      </c>
      <c r="E270" s="8"/>
      <c r="F270" s="8"/>
      <c r="G270" s="8"/>
      <c r="H270" s="8"/>
      <c r="I270" s="8"/>
      <c r="J270" s="13">
        <f t="shared" si="16"/>
        <v>0</v>
      </c>
      <c r="K270" s="6"/>
    </row>
    <row r="271" spans="2:11" ht="15.75">
      <c r="B271" s="67"/>
      <c r="C271" s="40"/>
      <c r="D271" s="12" t="s">
        <v>32</v>
      </c>
      <c r="E271" s="8"/>
      <c r="F271" s="8"/>
      <c r="G271" s="8"/>
      <c r="H271" s="8"/>
      <c r="I271" s="8"/>
      <c r="J271" s="13">
        <f t="shared" si="16"/>
        <v>0</v>
      </c>
      <c r="K271" s="6"/>
    </row>
    <row r="272" spans="2:11" ht="15.75">
      <c r="B272" s="64" t="s">
        <v>89</v>
      </c>
      <c r="C272" s="36" t="s">
        <v>38</v>
      </c>
      <c r="D272" s="11" t="s">
        <v>27</v>
      </c>
      <c r="E272" s="8"/>
      <c r="F272" s="8">
        <f>F273+F274+F275+F276+F277</f>
        <v>724.8000000000001</v>
      </c>
      <c r="G272" s="8">
        <f>G273+G274+G275+G276+G277</f>
        <v>2670.3</v>
      </c>
      <c r="H272" s="8">
        <f>H273+H274+H275+H276+H277</f>
        <v>2811</v>
      </c>
      <c r="I272" s="8">
        <f>I273+I274+I275+I276+I277</f>
        <v>2186.3</v>
      </c>
      <c r="J272" s="13">
        <f t="shared" si="16"/>
        <v>8392.400000000001</v>
      </c>
      <c r="K272" s="6"/>
    </row>
    <row r="273" spans="2:11" ht="15.75">
      <c r="B273" s="65"/>
      <c r="C273" s="36"/>
      <c r="D273" s="11" t="s">
        <v>28</v>
      </c>
      <c r="E273" s="8"/>
      <c r="F273" s="8">
        <v>74.2</v>
      </c>
      <c r="G273" s="8">
        <v>197.4</v>
      </c>
      <c r="H273" s="8">
        <v>153</v>
      </c>
      <c r="I273" s="8">
        <v>153</v>
      </c>
      <c r="J273" s="13">
        <f t="shared" si="16"/>
        <v>577.6</v>
      </c>
      <c r="K273" s="6"/>
    </row>
    <row r="274" spans="2:11" ht="15.75">
      <c r="B274" s="65"/>
      <c r="C274" s="36"/>
      <c r="D274" s="11" t="s">
        <v>29</v>
      </c>
      <c r="E274" s="8"/>
      <c r="F274" s="8">
        <v>650.6</v>
      </c>
      <c r="G274" s="8">
        <v>2472.9</v>
      </c>
      <c r="H274" s="8">
        <v>2658</v>
      </c>
      <c r="I274" s="8">
        <v>2033.3</v>
      </c>
      <c r="J274" s="13">
        <f t="shared" si="16"/>
        <v>7814.8</v>
      </c>
      <c r="K274" s="6"/>
    </row>
    <row r="275" spans="2:11" ht="15.75">
      <c r="B275" s="65"/>
      <c r="C275" s="36"/>
      <c r="D275" s="11" t="s">
        <v>30</v>
      </c>
      <c r="E275" s="8"/>
      <c r="F275" s="8"/>
      <c r="G275" s="8"/>
      <c r="H275" s="8"/>
      <c r="I275" s="8"/>
      <c r="J275" s="13">
        <f t="shared" si="16"/>
        <v>0</v>
      </c>
      <c r="K275" s="6"/>
    </row>
    <row r="276" spans="2:11" ht="15.75">
      <c r="B276" s="65"/>
      <c r="C276" s="36"/>
      <c r="D276" s="11" t="s">
        <v>31</v>
      </c>
      <c r="E276" s="8"/>
      <c r="F276" s="8"/>
      <c r="G276" s="8"/>
      <c r="H276" s="8"/>
      <c r="I276" s="8"/>
      <c r="J276" s="13">
        <f t="shared" si="16"/>
        <v>0</v>
      </c>
      <c r="K276" s="6"/>
    </row>
    <row r="277" spans="2:11" ht="15.75">
      <c r="B277" s="66"/>
      <c r="C277" s="36"/>
      <c r="D277" s="12" t="s">
        <v>32</v>
      </c>
      <c r="E277" s="8"/>
      <c r="F277" s="8"/>
      <c r="G277" s="8"/>
      <c r="H277" s="8"/>
      <c r="I277" s="8"/>
      <c r="J277" s="13">
        <f t="shared" si="16"/>
        <v>0</v>
      </c>
      <c r="K277" s="6"/>
    </row>
    <row r="278" spans="2:11" ht="15.75">
      <c r="B278" s="33" t="s">
        <v>90</v>
      </c>
      <c r="C278" s="36" t="s">
        <v>38</v>
      </c>
      <c r="D278" s="11" t="s">
        <v>27</v>
      </c>
      <c r="E278" s="8">
        <f>E279+E280+E281+E282+E283</f>
        <v>615.2</v>
      </c>
      <c r="F278" s="8">
        <f>F279+F280+F281+F282+F283</f>
        <v>3436.8999999999996</v>
      </c>
      <c r="G278" s="8">
        <f>G279+G280+G281+G282+G283</f>
        <v>4100.5</v>
      </c>
      <c r="H278" s="8">
        <f>H279+H280+H281+H282+H283</f>
        <v>2637</v>
      </c>
      <c r="I278" s="8">
        <f>I279+I280+I281+I282+I283</f>
        <v>2637</v>
      </c>
      <c r="J278" s="8">
        <f>I278+H278+G278+F278+E278</f>
        <v>13426.6</v>
      </c>
      <c r="K278" s="6"/>
    </row>
    <row r="279" spans="2:11" ht="15.75">
      <c r="B279" s="34"/>
      <c r="C279" s="36"/>
      <c r="D279" s="11" t="s">
        <v>28</v>
      </c>
      <c r="E279" s="8">
        <f>E285+E291</f>
        <v>615.2</v>
      </c>
      <c r="F279" s="8">
        <v>978.2</v>
      </c>
      <c r="G279" s="8">
        <f>G285</f>
        <v>1282.9</v>
      </c>
      <c r="H279" s="8">
        <v>184.6</v>
      </c>
      <c r="I279" s="8">
        <v>184.6</v>
      </c>
      <c r="J279" s="8">
        <f>I279+H279+G279+F279+E279</f>
        <v>3245.5</v>
      </c>
      <c r="K279" s="6"/>
    </row>
    <row r="280" spans="2:11" ht="15.75">
      <c r="B280" s="34"/>
      <c r="C280" s="36"/>
      <c r="D280" s="11" t="s">
        <v>29</v>
      </c>
      <c r="E280" s="8">
        <f>E286+E292</f>
        <v>0</v>
      </c>
      <c r="F280" s="8">
        <v>2458.7</v>
      </c>
      <c r="G280" s="8">
        <f>G286</f>
        <v>2817.6</v>
      </c>
      <c r="H280" s="8">
        <v>2452.4</v>
      </c>
      <c r="I280" s="8">
        <v>2452.4</v>
      </c>
      <c r="J280" s="8">
        <f>E280+F280+G280+H280+I280</f>
        <v>10181.099999999999</v>
      </c>
      <c r="K280" s="6"/>
    </row>
    <row r="281" spans="2:11" ht="15.75">
      <c r="B281" s="34"/>
      <c r="C281" s="36"/>
      <c r="D281" s="11" t="s">
        <v>30</v>
      </c>
      <c r="E281" s="8">
        <f>E287+E293</f>
        <v>0</v>
      </c>
      <c r="F281" s="8">
        <f>F287+F293</f>
        <v>0</v>
      </c>
      <c r="G281" s="8"/>
      <c r="H281" s="8"/>
      <c r="I281" s="8"/>
      <c r="J281" s="8">
        <f aca="true" t="shared" si="17" ref="J281:J319">E281+F281+G281+H281+I281</f>
        <v>0</v>
      </c>
      <c r="K281" s="6"/>
    </row>
    <row r="282" spans="2:11" ht="15.75">
      <c r="B282" s="34"/>
      <c r="C282" s="36"/>
      <c r="D282" s="11" t="s">
        <v>31</v>
      </c>
      <c r="E282" s="8">
        <f>E288+E294</f>
        <v>0</v>
      </c>
      <c r="F282" s="8">
        <f>F288+F294</f>
        <v>0</v>
      </c>
      <c r="G282" s="8"/>
      <c r="H282" s="8"/>
      <c r="I282" s="8"/>
      <c r="J282" s="8">
        <f t="shared" si="17"/>
        <v>0</v>
      </c>
      <c r="K282" s="6"/>
    </row>
    <row r="283" spans="2:11" ht="15.75">
      <c r="B283" s="35"/>
      <c r="C283" s="36"/>
      <c r="D283" s="12" t="s">
        <v>32</v>
      </c>
      <c r="E283" s="8">
        <f>E289+E295</f>
        <v>0</v>
      </c>
      <c r="F283" s="8">
        <f>F289+F295</f>
        <v>0</v>
      </c>
      <c r="G283" s="8"/>
      <c r="H283" s="8"/>
      <c r="I283" s="8"/>
      <c r="J283" s="8">
        <f t="shared" si="17"/>
        <v>0</v>
      </c>
      <c r="K283" s="6"/>
    </row>
    <row r="284" spans="2:11" ht="15.75">
      <c r="B284" s="64" t="s">
        <v>91</v>
      </c>
      <c r="C284" s="36" t="s">
        <v>38</v>
      </c>
      <c r="D284" s="11" t="s">
        <v>27</v>
      </c>
      <c r="E284" s="8"/>
      <c r="F284" s="8">
        <f>F285+F286+F287+F288+F289</f>
        <v>2643.8999999999996</v>
      </c>
      <c r="G284" s="8">
        <f>G285+G286</f>
        <v>4100.5</v>
      </c>
      <c r="H284" s="8">
        <f>H285+H286</f>
        <v>2637</v>
      </c>
      <c r="I284" s="8">
        <f>I285+I286</f>
        <v>2637</v>
      </c>
      <c r="J284" s="8">
        <f t="shared" si="17"/>
        <v>12018.4</v>
      </c>
      <c r="K284" s="6"/>
    </row>
    <row r="285" spans="2:11" ht="15.75">
      <c r="B285" s="65"/>
      <c r="C285" s="36"/>
      <c r="D285" s="11" t="s">
        <v>28</v>
      </c>
      <c r="E285" s="8"/>
      <c r="F285" s="8">
        <v>185.2</v>
      </c>
      <c r="G285" s="8">
        <v>1282.9</v>
      </c>
      <c r="H285" s="8">
        <v>184.6</v>
      </c>
      <c r="I285" s="8">
        <v>184.6</v>
      </c>
      <c r="J285" s="8">
        <f t="shared" si="17"/>
        <v>1837.3</v>
      </c>
      <c r="K285" s="6"/>
    </row>
    <row r="286" spans="2:11" ht="15.75">
      <c r="B286" s="65"/>
      <c r="C286" s="36"/>
      <c r="D286" s="11" t="s">
        <v>29</v>
      </c>
      <c r="E286" s="8"/>
      <c r="F286" s="8">
        <v>2458.7</v>
      </c>
      <c r="G286" s="8">
        <v>2817.6</v>
      </c>
      <c r="H286" s="8">
        <v>2452.4</v>
      </c>
      <c r="I286" s="8">
        <v>2452.4</v>
      </c>
      <c r="J286" s="8">
        <f t="shared" si="17"/>
        <v>10181.099999999999</v>
      </c>
      <c r="K286" s="6"/>
    </row>
    <row r="287" spans="2:11" ht="15.75">
      <c r="B287" s="65"/>
      <c r="C287" s="36"/>
      <c r="D287" s="11" t="s">
        <v>30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65"/>
      <c r="C288" s="36"/>
      <c r="D288" s="11" t="s">
        <v>31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66"/>
      <c r="C289" s="36"/>
      <c r="D289" s="12" t="s">
        <v>32</v>
      </c>
      <c r="E289" s="8"/>
      <c r="F289" s="8"/>
      <c r="G289" s="8"/>
      <c r="H289" s="8"/>
      <c r="I289" s="8"/>
      <c r="J289" s="8">
        <f t="shared" si="17"/>
        <v>0</v>
      </c>
      <c r="K289" s="6"/>
    </row>
    <row r="290" spans="2:11" ht="15.75">
      <c r="B290" s="44" t="s">
        <v>92</v>
      </c>
      <c r="C290" s="36" t="s">
        <v>61</v>
      </c>
      <c r="D290" s="11" t="s">
        <v>27</v>
      </c>
      <c r="E290" s="8">
        <f>E291+E292+E293+E294+E295</f>
        <v>615.2</v>
      </c>
      <c r="F290" s="8">
        <f>F291+F292+F293+F294+F295</f>
        <v>793</v>
      </c>
      <c r="G290" s="5">
        <f>G291+G292+G293+G294+G295</f>
        <v>0</v>
      </c>
      <c r="H290" s="5">
        <f>H291+H292+H293+H294+H295</f>
        <v>0</v>
      </c>
      <c r="I290" s="5">
        <f>I291+I292+I293+I294+I295</f>
        <v>0</v>
      </c>
      <c r="J290" s="8">
        <f t="shared" si="17"/>
        <v>1408.2</v>
      </c>
      <c r="K290" s="6"/>
    </row>
    <row r="291" spans="2:11" ht="15.75">
      <c r="B291" s="44"/>
      <c r="C291" s="36"/>
      <c r="D291" s="11" t="s">
        <v>28</v>
      </c>
      <c r="E291" s="8">
        <v>615.2</v>
      </c>
      <c r="F291" s="8">
        <v>793</v>
      </c>
      <c r="G291" s="5">
        <f>G297+G303+G309</f>
        <v>0</v>
      </c>
      <c r="H291" s="5">
        <f>H297+H303+H309</f>
        <v>0</v>
      </c>
      <c r="I291" s="5">
        <f>I297+I303+I309</f>
        <v>0</v>
      </c>
      <c r="J291" s="8">
        <f t="shared" si="17"/>
        <v>1408.2</v>
      </c>
      <c r="K291" s="6"/>
    </row>
    <row r="292" spans="2:11" ht="15.75">
      <c r="B292" s="44"/>
      <c r="C292" s="36"/>
      <c r="D292" s="11" t="s">
        <v>29</v>
      </c>
      <c r="E292" s="8">
        <v>0</v>
      </c>
      <c r="F292" s="8"/>
      <c r="G292" s="8">
        <f aca="true" t="shared" si="18" ref="G292:I295">G298+G304+G310</f>
        <v>0</v>
      </c>
      <c r="H292" s="8">
        <f t="shared" si="18"/>
        <v>0</v>
      </c>
      <c r="I292" s="8">
        <f t="shared" si="18"/>
        <v>0</v>
      </c>
      <c r="J292" s="8">
        <f t="shared" si="17"/>
        <v>0</v>
      </c>
      <c r="K292" s="6"/>
    </row>
    <row r="293" spans="2:11" ht="15.75">
      <c r="B293" s="44"/>
      <c r="C293" s="36"/>
      <c r="D293" s="11" t="s">
        <v>30</v>
      </c>
      <c r="E293" s="8"/>
      <c r="F293" s="8"/>
      <c r="G293" s="8">
        <f t="shared" si="18"/>
        <v>0</v>
      </c>
      <c r="H293" s="8">
        <f t="shared" si="18"/>
        <v>0</v>
      </c>
      <c r="I293" s="8">
        <f t="shared" si="18"/>
        <v>0</v>
      </c>
      <c r="J293" s="8">
        <f t="shared" si="17"/>
        <v>0</v>
      </c>
      <c r="K293" s="6"/>
    </row>
    <row r="294" spans="2:11" ht="15.75">
      <c r="B294" s="44"/>
      <c r="C294" s="36"/>
      <c r="D294" s="11" t="s">
        <v>31</v>
      </c>
      <c r="E294" s="8"/>
      <c r="F294" s="8"/>
      <c r="G294" s="8">
        <f t="shared" si="18"/>
        <v>0</v>
      </c>
      <c r="H294" s="8">
        <f t="shared" si="18"/>
        <v>0</v>
      </c>
      <c r="I294" s="8">
        <f t="shared" si="18"/>
        <v>0</v>
      </c>
      <c r="J294" s="8">
        <f t="shared" si="17"/>
        <v>0</v>
      </c>
      <c r="K294" s="6"/>
    </row>
    <row r="295" spans="2:11" ht="15.75">
      <c r="B295" s="44"/>
      <c r="C295" s="36"/>
      <c r="D295" s="12" t="s">
        <v>32</v>
      </c>
      <c r="E295" s="8"/>
      <c r="F295" s="8"/>
      <c r="G295" s="8">
        <f t="shared" si="18"/>
        <v>0</v>
      </c>
      <c r="H295" s="8">
        <f t="shared" si="18"/>
        <v>0</v>
      </c>
      <c r="I295" s="8">
        <f t="shared" si="18"/>
        <v>0</v>
      </c>
      <c r="J295" s="8">
        <f t="shared" si="17"/>
        <v>0</v>
      </c>
      <c r="K295" s="6"/>
    </row>
    <row r="296" spans="2:11" ht="15.75">
      <c r="B296" s="61" t="s">
        <v>93</v>
      </c>
      <c r="C296" s="38" t="s">
        <v>6</v>
      </c>
      <c r="D296" s="11" t="s">
        <v>27</v>
      </c>
      <c r="E296" s="8">
        <f>E297+E298+E299+E300+E301</f>
        <v>10401.8</v>
      </c>
      <c r="F296" s="8">
        <f>F297+F298+F299+F300+F301</f>
        <v>0</v>
      </c>
      <c r="G296" s="8">
        <f>G297</f>
        <v>0</v>
      </c>
      <c r="H296" s="8">
        <f>H297</f>
        <v>0</v>
      </c>
      <c r="I296" s="8">
        <f>I297</f>
        <v>0</v>
      </c>
      <c r="J296" s="8">
        <f t="shared" si="17"/>
        <v>10401.8</v>
      </c>
      <c r="K296" s="6"/>
    </row>
    <row r="297" spans="2:11" ht="15.75">
      <c r="B297" s="62"/>
      <c r="C297" s="39"/>
      <c r="D297" s="11" t="s">
        <v>28</v>
      </c>
      <c r="E297" s="8">
        <v>3411.9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3411.9</v>
      </c>
      <c r="K297" s="6"/>
    </row>
    <row r="298" spans="2:11" ht="15.75">
      <c r="B298" s="62"/>
      <c r="C298" s="39"/>
      <c r="D298" s="11" t="s">
        <v>29</v>
      </c>
      <c r="E298" s="8">
        <v>6989.9</v>
      </c>
      <c r="F298" s="8">
        <v>0</v>
      </c>
      <c r="G298" s="8"/>
      <c r="H298" s="8"/>
      <c r="I298" s="8"/>
      <c r="J298" s="8">
        <f t="shared" si="17"/>
        <v>6989.9</v>
      </c>
      <c r="K298" s="6"/>
    </row>
    <row r="299" spans="2:11" ht="15.75">
      <c r="B299" s="62"/>
      <c r="C299" s="39"/>
      <c r="D299" s="11" t="s">
        <v>30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62"/>
      <c r="C300" s="39"/>
      <c r="D300" s="11" t="s">
        <v>31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63"/>
      <c r="C301" s="40"/>
      <c r="D301" s="12" t="s">
        <v>32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41" t="s">
        <v>94</v>
      </c>
      <c r="C302" s="36" t="s">
        <v>61</v>
      </c>
      <c r="D302" s="11" t="s">
        <v>27</v>
      </c>
      <c r="E302" s="8"/>
      <c r="F302" s="8">
        <f>F303+F304+F305+F306+F307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 t="shared" si="17"/>
        <v>0</v>
      </c>
      <c r="K302" s="6"/>
    </row>
    <row r="303" spans="2:11" ht="15.75">
      <c r="B303" s="59"/>
      <c r="C303" s="36"/>
      <c r="D303" s="11" t="s">
        <v>28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59"/>
      <c r="C304" s="36"/>
      <c r="D304" s="11" t="s">
        <v>29</v>
      </c>
      <c r="E304" s="8"/>
      <c r="F304" s="8">
        <v>0</v>
      </c>
      <c r="G304" s="8"/>
      <c r="H304" s="8"/>
      <c r="I304" s="8"/>
      <c r="J304" s="8">
        <f t="shared" si="17"/>
        <v>0</v>
      </c>
      <c r="K304" s="6"/>
    </row>
    <row r="305" spans="2:11" ht="15.75">
      <c r="B305" s="59"/>
      <c r="C305" s="36"/>
      <c r="D305" s="11" t="s">
        <v>30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59"/>
      <c r="C306" s="36"/>
      <c r="D306" s="11" t="s">
        <v>31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60"/>
      <c r="C307" s="36"/>
      <c r="D307" s="12" t="s">
        <v>32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41" t="s">
        <v>95</v>
      </c>
      <c r="C308" s="36" t="s">
        <v>61</v>
      </c>
      <c r="D308" s="11" t="s">
        <v>27</v>
      </c>
      <c r="E308" s="8"/>
      <c r="F308" s="8"/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 t="shared" si="17"/>
        <v>0</v>
      </c>
      <c r="K308" s="6"/>
    </row>
    <row r="309" spans="2:11" ht="15.75">
      <c r="B309" s="59"/>
      <c r="C309" s="36"/>
      <c r="D309" s="11" t="s">
        <v>28</v>
      </c>
      <c r="E309" s="8"/>
      <c r="F309" s="8"/>
      <c r="G309" s="8">
        <v>0</v>
      </c>
      <c r="H309" s="8">
        <v>0</v>
      </c>
      <c r="I309" s="8">
        <v>0</v>
      </c>
      <c r="J309" s="8">
        <f t="shared" si="17"/>
        <v>0</v>
      </c>
      <c r="K309" s="6"/>
    </row>
    <row r="310" spans="2:11" ht="15.75">
      <c r="B310" s="59"/>
      <c r="C310" s="36"/>
      <c r="D310" s="11" t="s">
        <v>29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59"/>
      <c r="C311" s="36"/>
      <c r="D311" s="11" t="s">
        <v>30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59"/>
      <c r="C312" s="36"/>
      <c r="D312" s="11" t="s">
        <v>31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60"/>
      <c r="C313" s="36"/>
      <c r="D313" s="12" t="s">
        <v>32</v>
      </c>
      <c r="E313" s="8"/>
      <c r="F313" s="8"/>
      <c r="G313" s="8"/>
      <c r="H313" s="8"/>
      <c r="I313" s="8"/>
      <c r="J313" s="8">
        <f t="shared" si="17"/>
        <v>0</v>
      </c>
      <c r="K313" s="6"/>
    </row>
    <row r="314" spans="2:11" ht="15.75">
      <c r="B314" s="33" t="s">
        <v>96</v>
      </c>
      <c r="C314" s="38" t="s">
        <v>6</v>
      </c>
      <c r="D314" s="18" t="s">
        <v>27</v>
      </c>
      <c r="E314" s="5">
        <f>E315+E316+E317+E318+E319</f>
        <v>319.7</v>
      </c>
      <c r="F314" s="5">
        <f>F315+F316+F317+F318+F319</f>
        <v>0</v>
      </c>
      <c r="G314" s="8">
        <v>0</v>
      </c>
      <c r="H314" s="8">
        <f>H315+H316+H317+H318</f>
        <v>0</v>
      </c>
      <c r="I314" s="8">
        <f>I315+I316+I317+I318</f>
        <v>0</v>
      </c>
      <c r="J314" s="5">
        <f t="shared" si="17"/>
        <v>319.7</v>
      </c>
      <c r="K314" s="6"/>
    </row>
    <row r="315" spans="2:11" ht="15.75">
      <c r="B315" s="34"/>
      <c r="C315" s="39"/>
      <c r="D315" s="18" t="s">
        <v>28</v>
      </c>
      <c r="E315" s="5">
        <f>E321+E327+E333</f>
        <v>319.7</v>
      </c>
      <c r="F315" s="5">
        <f>F321+F327+F333</f>
        <v>0</v>
      </c>
      <c r="G315" s="8">
        <v>0</v>
      </c>
      <c r="H315" s="8">
        <v>0</v>
      </c>
      <c r="I315" s="8">
        <f>I321+I327</f>
        <v>0</v>
      </c>
      <c r="J315" s="5">
        <f t="shared" si="17"/>
        <v>319.7</v>
      </c>
      <c r="K315" s="6"/>
    </row>
    <row r="316" spans="2:11" ht="15.75">
      <c r="B316" s="34"/>
      <c r="C316" s="39"/>
      <c r="D316" s="11" t="s">
        <v>29</v>
      </c>
      <c r="E316" s="8">
        <f aca="true" t="shared" si="19" ref="E316:F319">E322+E328+E334</f>
        <v>0</v>
      </c>
      <c r="F316" s="8">
        <f t="shared" si="19"/>
        <v>0</v>
      </c>
      <c r="G316" s="13">
        <v>0</v>
      </c>
      <c r="H316" s="13"/>
      <c r="I316" s="13">
        <f>I328</f>
        <v>0</v>
      </c>
      <c r="J316" s="8">
        <f t="shared" si="17"/>
        <v>0</v>
      </c>
      <c r="K316" s="6"/>
    </row>
    <row r="317" spans="2:11" ht="15.75">
      <c r="B317" s="34"/>
      <c r="C317" s="39"/>
      <c r="D317" s="11" t="s">
        <v>30</v>
      </c>
      <c r="E317" s="8">
        <f t="shared" si="19"/>
        <v>0</v>
      </c>
      <c r="F317" s="8">
        <f t="shared" si="19"/>
        <v>0</v>
      </c>
      <c r="G317" s="13">
        <v>0</v>
      </c>
      <c r="H317" s="13"/>
      <c r="I317" s="13"/>
      <c r="J317" s="8">
        <f t="shared" si="17"/>
        <v>0</v>
      </c>
      <c r="K317" s="6"/>
    </row>
    <row r="318" spans="2:11" ht="15.75">
      <c r="B318" s="34"/>
      <c r="C318" s="39"/>
      <c r="D318" s="11" t="s">
        <v>31</v>
      </c>
      <c r="E318" s="8">
        <f t="shared" si="19"/>
        <v>0</v>
      </c>
      <c r="F318" s="8">
        <f t="shared" si="19"/>
        <v>0</v>
      </c>
      <c r="G318" s="13"/>
      <c r="H318" s="13"/>
      <c r="I318" s="13"/>
      <c r="J318" s="8">
        <f t="shared" si="17"/>
        <v>0</v>
      </c>
      <c r="K318" s="6"/>
    </row>
    <row r="319" spans="2:11" ht="15.75">
      <c r="B319" s="35"/>
      <c r="C319" s="40"/>
      <c r="D319" s="11" t="s">
        <v>32</v>
      </c>
      <c r="E319" s="8">
        <f t="shared" si="19"/>
        <v>0</v>
      </c>
      <c r="F319" s="8">
        <f t="shared" si="19"/>
        <v>0</v>
      </c>
      <c r="G319" s="8"/>
      <c r="H319" s="8"/>
      <c r="I319" s="8"/>
      <c r="J319" s="8">
        <f t="shared" si="17"/>
        <v>0</v>
      </c>
      <c r="K319" s="6"/>
    </row>
    <row r="320" spans="2:11" ht="15.75">
      <c r="B320" s="33" t="s">
        <v>97</v>
      </c>
      <c r="C320" s="38" t="s">
        <v>6</v>
      </c>
      <c r="D320" s="11" t="s">
        <v>27</v>
      </c>
      <c r="E320" s="8">
        <f>E321+E322+E323+E324</f>
        <v>0</v>
      </c>
      <c r="F320" s="8">
        <f>F321+F322+F323+F324</f>
        <v>0</v>
      </c>
      <c r="G320" s="8">
        <f>G321+G322+G323+G324+G325</f>
        <v>0</v>
      </c>
      <c r="H320" s="8">
        <f>H321+H322+H323+H324+H325</f>
        <v>0</v>
      </c>
      <c r="I320" s="8">
        <f>I321+I322+I323+I324+I325</f>
        <v>0</v>
      </c>
      <c r="J320" s="8">
        <f>I320+H320+G320+F320+E320</f>
        <v>0</v>
      </c>
      <c r="K320" s="6"/>
    </row>
    <row r="321" spans="2:11" ht="15.75">
      <c r="B321" s="34"/>
      <c r="C321" s="39"/>
      <c r="D321" s="11" t="s">
        <v>28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f>I321+H321+G321+F321+E321</f>
        <v>0</v>
      </c>
      <c r="K321" s="6"/>
    </row>
    <row r="322" spans="2:11" ht="15.75">
      <c r="B322" s="34"/>
      <c r="C322" s="39"/>
      <c r="D322" s="11" t="s">
        <v>29</v>
      </c>
      <c r="E322" s="8"/>
      <c r="F322" s="8"/>
      <c r="G322" s="8"/>
      <c r="H322" s="8"/>
      <c r="I322" s="8">
        <v>0</v>
      </c>
      <c r="J322" s="8"/>
      <c r="K322" s="6"/>
    </row>
    <row r="323" spans="2:11" ht="15.75">
      <c r="B323" s="34"/>
      <c r="C323" s="39"/>
      <c r="D323" s="11" t="s">
        <v>30</v>
      </c>
      <c r="E323" s="8"/>
      <c r="F323" s="8"/>
      <c r="G323" s="8"/>
      <c r="H323" s="8"/>
      <c r="I323" s="8">
        <v>0</v>
      </c>
      <c r="J323" s="8"/>
      <c r="K323" s="6"/>
    </row>
    <row r="324" spans="2:11" ht="15.75">
      <c r="B324" s="34"/>
      <c r="C324" s="39"/>
      <c r="D324" s="11" t="s">
        <v>31</v>
      </c>
      <c r="E324" s="8"/>
      <c r="F324" s="8"/>
      <c r="G324" s="8"/>
      <c r="H324" s="8"/>
      <c r="I324" s="8"/>
      <c r="J324" s="8"/>
      <c r="K324" s="6"/>
    </row>
    <row r="325" spans="2:11" ht="15.75">
      <c r="B325" s="35"/>
      <c r="C325" s="40"/>
      <c r="D325" s="11" t="s">
        <v>32</v>
      </c>
      <c r="E325" s="8"/>
      <c r="F325" s="8"/>
      <c r="G325" s="8"/>
      <c r="H325" s="8"/>
      <c r="I325" s="8"/>
      <c r="J325" s="8"/>
      <c r="K325" s="6"/>
    </row>
    <row r="326" spans="2:11" ht="15.75">
      <c r="B326" s="33" t="s">
        <v>98</v>
      </c>
      <c r="C326" s="38" t="s">
        <v>6</v>
      </c>
      <c r="D326" s="11" t="s">
        <v>27</v>
      </c>
      <c r="E326" s="8">
        <f>E327+E328+E329+E330</f>
        <v>0</v>
      </c>
      <c r="F326" s="8">
        <f>F327+F328+F329+F330</f>
        <v>0</v>
      </c>
      <c r="G326" s="8">
        <f>G327+G328+G329+G330+G331</f>
        <v>0</v>
      </c>
      <c r="H326" s="8">
        <f>H327+H328+H329+H330+H331</f>
        <v>0</v>
      </c>
      <c r="I326" s="8">
        <v>0</v>
      </c>
      <c r="J326" s="8">
        <f>I326+H326+G326+F326+E326</f>
        <v>0</v>
      </c>
      <c r="K326" s="6"/>
    </row>
    <row r="327" spans="2:11" ht="15.75">
      <c r="B327" s="34"/>
      <c r="C327" s="39"/>
      <c r="D327" s="11" t="s">
        <v>28</v>
      </c>
      <c r="E327" s="8">
        <v>0</v>
      </c>
      <c r="F327" s="8">
        <v>0</v>
      </c>
      <c r="G327" s="8">
        <v>0</v>
      </c>
      <c r="H327" s="8"/>
      <c r="I327" s="8">
        <v>0</v>
      </c>
      <c r="J327" s="8">
        <f>I327+H327+G327+F327+E327</f>
        <v>0</v>
      </c>
      <c r="K327" s="6"/>
    </row>
    <row r="328" spans="2:11" ht="15.75">
      <c r="B328" s="34"/>
      <c r="C328" s="39"/>
      <c r="D328" s="11" t="s">
        <v>29</v>
      </c>
      <c r="E328" s="8"/>
      <c r="F328" s="8"/>
      <c r="G328" s="8">
        <v>0</v>
      </c>
      <c r="H328" s="8"/>
      <c r="I328" s="8">
        <v>0</v>
      </c>
      <c r="J328" s="8"/>
      <c r="K328" s="6"/>
    </row>
    <row r="329" spans="2:11" ht="15.75">
      <c r="B329" s="34"/>
      <c r="C329" s="39"/>
      <c r="D329" s="11" t="s">
        <v>30</v>
      </c>
      <c r="E329" s="8"/>
      <c r="F329" s="8"/>
      <c r="G329" s="8">
        <v>0</v>
      </c>
      <c r="H329" s="8"/>
      <c r="I329" s="8">
        <v>0</v>
      </c>
      <c r="J329" s="8"/>
      <c r="K329" s="6"/>
    </row>
    <row r="330" spans="2:11" ht="15.75">
      <c r="B330" s="34"/>
      <c r="C330" s="39"/>
      <c r="D330" s="11" t="s">
        <v>31</v>
      </c>
      <c r="E330" s="8"/>
      <c r="F330" s="8"/>
      <c r="G330" s="8"/>
      <c r="H330" s="8"/>
      <c r="I330" s="8"/>
      <c r="J330" s="8"/>
      <c r="K330" s="6"/>
    </row>
    <row r="331" spans="2:11" ht="15.75">
      <c r="B331" s="35"/>
      <c r="C331" s="40"/>
      <c r="D331" s="11" t="s">
        <v>32</v>
      </c>
      <c r="E331" s="8"/>
      <c r="F331" s="8"/>
      <c r="G331" s="8"/>
      <c r="H331" s="8"/>
      <c r="I331" s="8"/>
      <c r="J331" s="8"/>
      <c r="K331" s="6"/>
    </row>
    <row r="332" spans="2:11" ht="15.75">
      <c r="B332" s="33" t="s">
        <v>99</v>
      </c>
      <c r="C332" s="38" t="s">
        <v>6</v>
      </c>
      <c r="D332" s="11" t="s">
        <v>27</v>
      </c>
      <c r="E332" s="8">
        <f aca="true" t="shared" si="20" ref="E332:J332">E333+E334+E335+E336</f>
        <v>319.7</v>
      </c>
      <c r="F332" s="8">
        <f t="shared" si="20"/>
        <v>0</v>
      </c>
      <c r="G332" s="8">
        <f>G333+G334+G335+G336</f>
        <v>0</v>
      </c>
      <c r="H332" s="8">
        <f>H333+H334+H335+H336</f>
        <v>0</v>
      </c>
      <c r="I332" s="8">
        <f>I333+I334+I335+I336</f>
        <v>0</v>
      </c>
      <c r="J332" s="8">
        <f t="shared" si="20"/>
        <v>319.7</v>
      </c>
      <c r="K332" s="6"/>
    </row>
    <row r="333" spans="2:11" ht="15.75">
      <c r="B333" s="34"/>
      <c r="C333" s="39"/>
      <c r="D333" s="11" t="s">
        <v>28</v>
      </c>
      <c r="E333" s="8">
        <v>319.7</v>
      </c>
      <c r="F333" s="8">
        <v>0</v>
      </c>
      <c r="G333" s="8">
        <v>0</v>
      </c>
      <c r="H333" s="8">
        <v>0</v>
      </c>
      <c r="I333" s="8">
        <v>0</v>
      </c>
      <c r="J333" s="8">
        <f>I333+H333+G333+F333+E333</f>
        <v>319.7</v>
      </c>
      <c r="K333" s="6"/>
    </row>
    <row r="334" spans="2:11" ht="15.75">
      <c r="B334" s="34"/>
      <c r="C334" s="39"/>
      <c r="D334" s="11" t="s">
        <v>29</v>
      </c>
      <c r="E334" s="8"/>
      <c r="F334" s="8"/>
      <c r="G334" s="8"/>
      <c r="H334" s="8"/>
      <c r="I334" s="8"/>
      <c r="J334" s="8"/>
      <c r="K334" s="6"/>
    </row>
    <row r="335" spans="2:11" ht="15.75">
      <c r="B335" s="34"/>
      <c r="C335" s="39"/>
      <c r="D335" s="11" t="s">
        <v>30</v>
      </c>
      <c r="E335" s="8"/>
      <c r="F335" s="8"/>
      <c r="G335" s="8"/>
      <c r="H335" s="8"/>
      <c r="I335" s="8"/>
      <c r="J335" s="8"/>
      <c r="K335" s="6"/>
    </row>
    <row r="336" spans="2:11" ht="15.75">
      <c r="B336" s="34"/>
      <c r="C336" s="39"/>
      <c r="D336" s="11" t="s">
        <v>31</v>
      </c>
      <c r="E336" s="8"/>
      <c r="F336" s="8"/>
      <c r="G336" s="8"/>
      <c r="H336" s="8"/>
      <c r="I336" s="8"/>
      <c r="J336" s="8"/>
      <c r="K336" s="6"/>
    </row>
    <row r="337" spans="2:11" ht="15.75">
      <c r="B337" s="35"/>
      <c r="C337" s="40"/>
      <c r="D337" s="11" t="s">
        <v>32</v>
      </c>
      <c r="E337" s="8"/>
      <c r="F337" s="8"/>
      <c r="G337" s="8"/>
      <c r="H337" s="8"/>
      <c r="I337" s="8"/>
      <c r="J337" s="8"/>
      <c r="K337" s="6"/>
    </row>
    <row r="338" spans="2:11" ht="15.75">
      <c r="B338" s="33" t="s">
        <v>100</v>
      </c>
      <c r="C338" s="38" t="s">
        <v>6</v>
      </c>
      <c r="D338" s="11" t="s">
        <v>27</v>
      </c>
      <c r="E338" s="8">
        <f>E339+E340+E341+E342</f>
        <v>518.3000000000001</v>
      </c>
      <c r="F338" s="8">
        <f>F339+F340+F341+F342</f>
        <v>263.6</v>
      </c>
      <c r="G338" s="8">
        <f>G339+G340+G341+G342</f>
        <v>5552.8</v>
      </c>
      <c r="H338" s="8">
        <f>H339+H340+H341+H342</f>
        <v>0</v>
      </c>
      <c r="I338" s="8">
        <f>I339+I340+I341+I342</f>
        <v>14834.3</v>
      </c>
      <c r="J338" s="8">
        <f>I338+H338+G338+F338+E338</f>
        <v>21168.999999999996</v>
      </c>
      <c r="K338" s="6"/>
    </row>
    <row r="339" spans="2:11" ht="15.75">
      <c r="B339" s="34"/>
      <c r="C339" s="39"/>
      <c r="D339" s="11" t="s">
        <v>28</v>
      </c>
      <c r="E339" s="8">
        <v>378.8</v>
      </c>
      <c r="F339" s="8">
        <v>263.6</v>
      </c>
      <c r="G339" s="8">
        <f>G345+G351</f>
        <v>571.5</v>
      </c>
      <c r="H339" s="8">
        <v>0</v>
      </c>
      <c r="I339" s="8">
        <v>1722.9</v>
      </c>
      <c r="J339" s="8">
        <f>I339+H339+G339+F339+E339</f>
        <v>2936.8</v>
      </c>
      <c r="K339" s="6"/>
    </row>
    <row r="340" spans="2:11" ht="15.75">
      <c r="B340" s="34"/>
      <c r="C340" s="39"/>
      <c r="D340" s="11" t="s">
        <v>29</v>
      </c>
      <c r="E340" s="13">
        <v>124.4</v>
      </c>
      <c r="F340" s="13">
        <v>0</v>
      </c>
      <c r="G340" s="8">
        <f>G352</f>
        <v>4533.7</v>
      </c>
      <c r="H340" s="8">
        <v>0</v>
      </c>
      <c r="I340" s="8">
        <v>13111.4</v>
      </c>
      <c r="J340" s="8">
        <f aca="true" t="shared" si="21" ref="J340:J355">I340+H340+G340+F340+E340</f>
        <v>17769.5</v>
      </c>
      <c r="K340" s="19"/>
    </row>
    <row r="341" spans="2:11" ht="15.75">
      <c r="B341" s="34"/>
      <c r="C341" s="39"/>
      <c r="D341" s="11" t="s">
        <v>30</v>
      </c>
      <c r="E341" s="13">
        <v>15.1</v>
      </c>
      <c r="F341" s="13"/>
      <c r="G341" s="8">
        <f>G353</f>
        <v>447.6</v>
      </c>
      <c r="H341" s="8"/>
      <c r="I341" s="8"/>
      <c r="J341" s="8">
        <f t="shared" si="21"/>
        <v>462.70000000000005</v>
      </c>
      <c r="K341" s="19"/>
    </row>
    <row r="342" spans="2:11" ht="15.75">
      <c r="B342" s="34"/>
      <c r="C342" s="39"/>
      <c r="D342" s="11" t="s">
        <v>31</v>
      </c>
      <c r="E342" s="13"/>
      <c r="F342" s="13"/>
      <c r="G342" s="8">
        <v>0</v>
      </c>
      <c r="H342" s="8"/>
      <c r="I342" s="8"/>
      <c r="J342" s="8">
        <f t="shared" si="21"/>
        <v>0</v>
      </c>
      <c r="K342" s="19"/>
    </row>
    <row r="343" spans="2:11" ht="15.75">
      <c r="B343" s="35"/>
      <c r="C343" s="40"/>
      <c r="D343" s="11" t="s">
        <v>32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33" t="s">
        <v>109</v>
      </c>
      <c r="C344" s="38" t="s">
        <v>6</v>
      </c>
      <c r="D344" s="11" t="s">
        <v>27</v>
      </c>
      <c r="E344" s="8">
        <f>E345+E346+E347+E348+E349</f>
        <v>0</v>
      </c>
      <c r="F344" s="8">
        <f>F345+F346+F347+F348+F349</f>
        <v>263.6</v>
      </c>
      <c r="G344" s="8">
        <f>G345+G346+G347+G348</f>
        <v>196.6</v>
      </c>
      <c r="H344" s="8">
        <f>H345+H346+H347+H348</f>
        <v>0</v>
      </c>
      <c r="I344" s="8">
        <f>I345+I346+I347+I348</f>
        <v>736</v>
      </c>
      <c r="J344" s="8">
        <f t="shared" si="21"/>
        <v>1196.2</v>
      </c>
      <c r="K344" s="6"/>
    </row>
    <row r="345" spans="2:11" ht="15.75">
      <c r="B345" s="34"/>
      <c r="C345" s="39"/>
      <c r="D345" s="11" t="s">
        <v>28</v>
      </c>
      <c r="E345" s="8"/>
      <c r="F345" s="8">
        <v>263.6</v>
      </c>
      <c r="G345" s="8">
        <v>196.6</v>
      </c>
      <c r="H345" s="8">
        <v>0</v>
      </c>
      <c r="I345" s="8">
        <v>736</v>
      </c>
      <c r="J345" s="8">
        <f t="shared" si="21"/>
        <v>1196.2</v>
      </c>
      <c r="K345" s="6"/>
    </row>
    <row r="346" spans="2:11" ht="15.75">
      <c r="B346" s="34"/>
      <c r="C346" s="39"/>
      <c r="D346" s="11" t="s">
        <v>29</v>
      </c>
      <c r="E346" s="8"/>
      <c r="F346" s="8"/>
      <c r="G346" s="8"/>
      <c r="H346" s="8"/>
      <c r="I346" s="8"/>
      <c r="J346" s="8">
        <f t="shared" si="21"/>
        <v>0</v>
      </c>
      <c r="K346" s="6"/>
    </row>
    <row r="347" spans="2:11" ht="15.75">
      <c r="B347" s="34"/>
      <c r="C347" s="39"/>
      <c r="D347" s="11" t="s">
        <v>30</v>
      </c>
      <c r="E347" s="8"/>
      <c r="F347" s="8"/>
      <c r="G347" s="8"/>
      <c r="H347" s="8"/>
      <c r="I347" s="8"/>
      <c r="J347" s="8">
        <f t="shared" si="21"/>
        <v>0</v>
      </c>
      <c r="K347" s="6"/>
    </row>
    <row r="348" spans="2:11" ht="15.75">
      <c r="B348" s="34"/>
      <c r="C348" s="39"/>
      <c r="D348" s="11" t="s">
        <v>31</v>
      </c>
      <c r="E348" s="8"/>
      <c r="F348" s="8"/>
      <c r="G348" s="8"/>
      <c r="H348" s="8"/>
      <c r="I348" s="8"/>
      <c r="J348" s="8">
        <f t="shared" si="21"/>
        <v>0</v>
      </c>
      <c r="K348" s="6"/>
    </row>
    <row r="349" spans="2:11" ht="15.75">
      <c r="B349" s="35"/>
      <c r="C349" s="40"/>
      <c r="D349" s="11" t="s">
        <v>32</v>
      </c>
      <c r="E349" s="8"/>
      <c r="F349" s="8"/>
      <c r="G349" s="8"/>
      <c r="H349" s="8"/>
      <c r="I349" s="8"/>
      <c r="J349" s="8">
        <f t="shared" si="21"/>
        <v>0</v>
      </c>
      <c r="K349" s="6"/>
    </row>
    <row r="350" spans="2:11" ht="15.75">
      <c r="B350" s="33" t="s">
        <v>102</v>
      </c>
      <c r="C350" s="36" t="s">
        <v>38</v>
      </c>
      <c r="D350" s="11" t="s">
        <v>27</v>
      </c>
      <c r="E350" s="8">
        <f>E351+E352+E353+E354+E355</f>
        <v>0</v>
      </c>
      <c r="F350" s="8">
        <f>F351+F352+F353+F354+F355</f>
        <v>0</v>
      </c>
      <c r="G350" s="8">
        <f>G351+G352+G353+G354</f>
        <v>5356.2</v>
      </c>
      <c r="H350" s="8">
        <f>H351+H352+H353+H354</f>
        <v>0</v>
      </c>
      <c r="I350" s="8">
        <f>I351+I352+I353+I354</f>
        <v>14098.3</v>
      </c>
      <c r="J350" s="8">
        <f t="shared" si="21"/>
        <v>19454.5</v>
      </c>
      <c r="K350" s="6"/>
    </row>
    <row r="351" spans="2:11" ht="15.75">
      <c r="B351" s="34"/>
      <c r="C351" s="36"/>
      <c r="D351" s="11" t="s">
        <v>28</v>
      </c>
      <c r="E351" s="8"/>
      <c r="F351" s="8"/>
      <c r="G351" s="8">
        <v>374.9</v>
      </c>
      <c r="H351" s="8">
        <v>0</v>
      </c>
      <c r="I351" s="8">
        <v>986.9</v>
      </c>
      <c r="J351" s="8">
        <f t="shared" si="21"/>
        <v>1361.8</v>
      </c>
      <c r="K351" s="6"/>
    </row>
    <row r="352" spans="2:11" ht="15.75">
      <c r="B352" s="34"/>
      <c r="C352" s="36"/>
      <c r="D352" s="11" t="s">
        <v>29</v>
      </c>
      <c r="E352" s="8"/>
      <c r="F352" s="8"/>
      <c r="G352" s="8">
        <v>4533.7</v>
      </c>
      <c r="H352" s="8"/>
      <c r="I352" s="8">
        <v>13111.4</v>
      </c>
      <c r="J352" s="8">
        <f t="shared" si="21"/>
        <v>17645.1</v>
      </c>
      <c r="K352" s="6"/>
    </row>
    <row r="353" spans="2:11" ht="15.75">
      <c r="B353" s="34"/>
      <c r="C353" s="36"/>
      <c r="D353" s="11" t="s">
        <v>30</v>
      </c>
      <c r="E353" s="8"/>
      <c r="F353" s="8"/>
      <c r="G353" s="8">
        <v>447.6</v>
      </c>
      <c r="H353" s="8"/>
      <c r="I353" s="8"/>
      <c r="J353" s="8">
        <f t="shared" si="21"/>
        <v>447.6</v>
      </c>
      <c r="K353" s="6"/>
    </row>
    <row r="354" spans="2:11" ht="15.75">
      <c r="B354" s="34"/>
      <c r="C354" s="36"/>
      <c r="D354" s="11" t="s">
        <v>31</v>
      </c>
      <c r="E354" s="8"/>
      <c r="F354" s="8"/>
      <c r="G354" s="8"/>
      <c r="H354" s="8"/>
      <c r="I354" s="8"/>
      <c r="J354" s="8">
        <f t="shared" si="21"/>
        <v>0</v>
      </c>
      <c r="K354" s="6"/>
    </row>
    <row r="355" spans="2:11" ht="15.75">
      <c r="B355" s="35"/>
      <c r="C355" s="36"/>
      <c r="D355" s="11" t="s">
        <v>32</v>
      </c>
      <c r="E355" s="8"/>
      <c r="F355" s="8"/>
      <c r="G355" s="8"/>
      <c r="H355" s="8"/>
      <c r="I355" s="8"/>
      <c r="J355" s="8">
        <f t="shared" si="21"/>
        <v>0</v>
      </c>
      <c r="K355" s="6"/>
    </row>
    <row r="356" spans="2:11" ht="15.75">
      <c r="B356" s="47" t="s">
        <v>103</v>
      </c>
      <c r="C356" s="38" t="s">
        <v>6</v>
      </c>
      <c r="D356" s="11" t="s">
        <v>27</v>
      </c>
      <c r="E356" s="8">
        <f>E357+E358+E359+E360</f>
        <v>150</v>
      </c>
      <c r="F356" s="8">
        <f>F357+F358+F359+F360</f>
        <v>150</v>
      </c>
      <c r="G356" s="8">
        <f>G357+G358+G359+G360</f>
        <v>150</v>
      </c>
      <c r="H356" s="8">
        <f>H357+H358+H359+H360</f>
        <v>75</v>
      </c>
      <c r="I356" s="8">
        <f>I357+I358+I359+I360</f>
        <v>150</v>
      </c>
      <c r="J356" s="8">
        <f>I356+H356+G356+F356+E356</f>
        <v>675</v>
      </c>
      <c r="K356" s="6"/>
    </row>
    <row r="357" spans="2:11" ht="15.75">
      <c r="B357" s="48"/>
      <c r="C357" s="39"/>
      <c r="D357" s="11" t="s">
        <v>28</v>
      </c>
      <c r="E357" s="8">
        <v>150</v>
      </c>
      <c r="F357" s="8">
        <v>150</v>
      </c>
      <c r="G357" s="8">
        <v>150</v>
      </c>
      <c r="H357" s="8">
        <v>75</v>
      </c>
      <c r="I357" s="8">
        <v>150</v>
      </c>
      <c r="J357" s="8">
        <f>I357+H357+G357+F357+E357</f>
        <v>675</v>
      </c>
      <c r="K357" s="6"/>
    </row>
    <row r="358" spans="2:11" ht="15.75">
      <c r="B358" s="48"/>
      <c r="C358" s="39"/>
      <c r="D358" s="11" t="s">
        <v>29</v>
      </c>
      <c r="E358" s="8"/>
      <c r="F358" s="8"/>
      <c r="G358" s="8"/>
      <c r="H358" s="8"/>
      <c r="I358" s="8"/>
      <c r="J358" s="8"/>
      <c r="K358" s="6"/>
    </row>
    <row r="359" spans="2:11" ht="15.75">
      <c r="B359" s="48"/>
      <c r="C359" s="39"/>
      <c r="D359" s="11" t="s">
        <v>30</v>
      </c>
      <c r="E359" s="8"/>
      <c r="F359" s="8"/>
      <c r="G359" s="8"/>
      <c r="H359" s="8"/>
      <c r="I359" s="8"/>
      <c r="J359" s="8"/>
      <c r="K359" s="6"/>
    </row>
    <row r="360" spans="2:11" ht="15.75">
      <c r="B360" s="48"/>
      <c r="C360" s="39"/>
      <c r="D360" s="11" t="s">
        <v>31</v>
      </c>
      <c r="E360" s="8"/>
      <c r="F360" s="8"/>
      <c r="G360" s="8"/>
      <c r="H360" s="8"/>
      <c r="I360" s="8"/>
      <c r="J360" s="8"/>
      <c r="K360" s="6"/>
    </row>
    <row r="361" spans="2:11" ht="15.75">
      <c r="B361" s="49"/>
      <c r="C361" s="40"/>
      <c r="D361" s="11" t="s">
        <v>32</v>
      </c>
      <c r="E361" s="8"/>
      <c r="F361" s="8"/>
      <c r="G361" s="8"/>
      <c r="H361" s="8"/>
      <c r="I361" s="8"/>
      <c r="J361" s="8"/>
      <c r="K361" s="6"/>
    </row>
    <row r="362" spans="2:11" ht="15.75">
      <c r="B362" s="33" t="s">
        <v>104</v>
      </c>
      <c r="C362" s="38" t="s">
        <v>6</v>
      </c>
      <c r="D362" s="11" t="s">
        <v>27</v>
      </c>
      <c r="E362" s="8">
        <f>E363+E364+E365+E366</f>
        <v>265.1</v>
      </c>
      <c r="F362" s="8">
        <f>F363+F364+F365+F366</f>
        <v>120</v>
      </c>
      <c r="G362" s="5">
        <v>0</v>
      </c>
      <c r="H362" s="5">
        <v>0</v>
      </c>
      <c r="I362" s="5">
        <v>0</v>
      </c>
      <c r="J362" s="8">
        <f>I362+H362+G362+F362+E362</f>
        <v>385.1</v>
      </c>
      <c r="K362" s="6"/>
    </row>
    <row r="363" spans="2:11" ht="15.75">
      <c r="B363" s="34"/>
      <c r="C363" s="39"/>
      <c r="D363" s="11" t="s">
        <v>28</v>
      </c>
      <c r="E363" s="8">
        <v>265.1</v>
      </c>
      <c r="F363" s="8">
        <v>120</v>
      </c>
      <c r="G363" s="5">
        <v>0</v>
      </c>
      <c r="H363" s="5">
        <v>0</v>
      </c>
      <c r="I363" s="5">
        <v>0</v>
      </c>
      <c r="J363" s="8">
        <f>I363+H363+G363+F363+E363</f>
        <v>385.1</v>
      </c>
      <c r="K363" s="6"/>
    </row>
    <row r="364" spans="2:11" ht="15.75">
      <c r="B364" s="34"/>
      <c r="C364" s="39"/>
      <c r="D364" s="11" t="s">
        <v>29</v>
      </c>
      <c r="E364" s="8">
        <v>0</v>
      </c>
      <c r="F364" s="8">
        <v>0</v>
      </c>
      <c r="G364" s="5">
        <f aca="true" t="shared" si="22" ref="G364:I373">G370</f>
        <v>0</v>
      </c>
      <c r="H364" s="5">
        <f t="shared" si="22"/>
        <v>0</v>
      </c>
      <c r="I364" s="5">
        <f t="shared" si="22"/>
        <v>0</v>
      </c>
      <c r="J364" s="8">
        <f>I364+H364+G364+F364+E364</f>
        <v>0</v>
      </c>
      <c r="K364" s="6"/>
    </row>
    <row r="365" spans="2:11" ht="15.75">
      <c r="B365" s="34"/>
      <c r="C365" s="39"/>
      <c r="D365" s="11" t="s">
        <v>30</v>
      </c>
      <c r="E365" s="8"/>
      <c r="F365" s="8"/>
      <c r="G365" s="5">
        <f t="shared" si="22"/>
        <v>0</v>
      </c>
      <c r="H365" s="5">
        <f t="shared" si="22"/>
        <v>0</v>
      </c>
      <c r="I365" s="5">
        <f t="shared" si="22"/>
        <v>0</v>
      </c>
      <c r="J365" s="8">
        <v>0</v>
      </c>
      <c r="K365" s="6"/>
    </row>
    <row r="366" spans="2:11" ht="15.75">
      <c r="B366" s="34"/>
      <c r="C366" s="39"/>
      <c r="D366" s="11" t="s">
        <v>31</v>
      </c>
      <c r="E366" s="8"/>
      <c r="F366" s="8"/>
      <c r="G366" s="5">
        <f t="shared" si="22"/>
        <v>0</v>
      </c>
      <c r="H366" s="5">
        <f t="shared" si="22"/>
        <v>0</v>
      </c>
      <c r="I366" s="5">
        <f t="shared" si="22"/>
        <v>0</v>
      </c>
      <c r="J366" s="8">
        <v>0</v>
      </c>
      <c r="K366" s="6"/>
    </row>
    <row r="367" spans="2:11" ht="15.75">
      <c r="B367" s="35"/>
      <c r="C367" s="40"/>
      <c r="D367" s="11" t="s">
        <v>32</v>
      </c>
      <c r="E367" s="8"/>
      <c r="F367" s="8"/>
      <c r="G367" s="5">
        <f t="shared" si="22"/>
        <v>0</v>
      </c>
      <c r="H367" s="5">
        <f t="shared" si="22"/>
        <v>0</v>
      </c>
      <c r="I367" s="5">
        <f t="shared" si="22"/>
        <v>0</v>
      </c>
      <c r="J367" s="8"/>
      <c r="K367" s="6"/>
    </row>
    <row r="368" spans="2:11" ht="15.75">
      <c r="B368" s="33" t="s">
        <v>105</v>
      </c>
      <c r="C368" s="38" t="s">
        <v>6</v>
      </c>
      <c r="D368" s="11" t="s">
        <v>27</v>
      </c>
      <c r="E368" s="8">
        <f>E369+E370+E371+E372</f>
        <v>459.8</v>
      </c>
      <c r="F368" s="8">
        <f>F369+F370+F371+F372</f>
        <v>243.7</v>
      </c>
      <c r="G368" s="8">
        <f>G369</f>
        <v>238.6</v>
      </c>
      <c r="H368" s="8">
        <f>H369</f>
        <v>379.2</v>
      </c>
      <c r="I368" s="8">
        <f>I369</f>
        <v>429.2</v>
      </c>
      <c r="J368" s="8">
        <f>I368+H368+G368+F368+E368</f>
        <v>1750.5</v>
      </c>
      <c r="K368" s="6"/>
    </row>
    <row r="369" spans="2:11" ht="15.75">
      <c r="B369" s="34"/>
      <c r="C369" s="39"/>
      <c r="D369" s="11" t="s">
        <v>28</v>
      </c>
      <c r="E369" s="8">
        <v>459.8</v>
      </c>
      <c r="F369" s="8">
        <v>243.7</v>
      </c>
      <c r="G369" s="8">
        <v>238.6</v>
      </c>
      <c r="H369" s="8">
        <v>379.2</v>
      </c>
      <c r="I369" s="8">
        <v>429.2</v>
      </c>
      <c r="J369" s="8">
        <f>I369+H369+G369+F369+E369</f>
        <v>1750.5</v>
      </c>
      <c r="K369" s="6"/>
    </row>
    <row r="370" spans="2:11" ht="15.75">
      <c r="B370" s="34"/>
      <c r="C370" s="39"/>
      <c r="D370" s="11" t="s">
        <v>29</v>
      </c>
      <c r="E370" s="8"/>
      <c r="F370" s="8"/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v>0</v>
      </c>
      <c r="K370" s="6"/>
    </row>
    <row r="371" spans="2:11" ht="15.75">
      <c r="B371" s="34"/>
      <c r="C371" s="39"/>
      <c r="D371" s="11" t="s">
        <v>30</v>
      </c>
      <c r="E371" s="8"/>
      <c r="F371" s="8"/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v>0</v>
      </c>
      <c r="K371" s="6"/>
    </row>
    <row r="372" spans="2:11" ht="15.75">
      <c r="B372" s="34"/>
      <c r="C372" s="39"/>
      <c r="D372" s="11" t="s">
        <v>31</v>
      </c>
      <c r="E372" s="8"/>
      <c r="F372" s="8"/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v>0</v>
      </c>
      <c r="K372" s="6"/>
    </row>
    <row r="373" spans="2:11" ht="15.75">
      <c r="B373" s="35"/>
      <c r="C373" s="40"/>
      <c r="D373" s="11" t="s">
        <v>32</v>
      </c>
      <c r="E373" s="8"/>
      <c r="F373" s="8"/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/>
      <c r="K373" s="6"/>
    </row>
    <row r="374" spans="2:11" ht="15.75">
      <c r="B374" s="47" t="s">
        <v>106</v>
      </c>
      <c r="C374" s="38" t="s">
        <v>6</v>
      </c>
      <c r="D374" s="11" t="s">
        <v>27</v>
      </c>
      <c r="E374" s="8">
        <f>E375+E376+E377+E378</f>
        <v>0</v>
      </c>
      <c r="F374" s="8">
        <f>F375+F376+F377+F378</f>
        <v>0</v>
      </c>
      <c r="G374" s="8">
        <f>G375</f>
        <v>30</v>
      </c>
      <c r="H374" s="8">
        <f>H375</f>
        <v>120</v>
      </c>
      <c r="I374" s="8">
        <f>I375</f>
        <v>120</v>
      </c>
      <c r="J374" s="8">
        <f>I374+H374+G374+F374+E374</f>
        <v>270</v>
      </c>
      <c r="K374" s="6"/>
    </row>
    <row r="375" spans="2:11" ht="15.75">
      <c r="B375" s="48"/>
      <c r="C375" s="39"/>
      <c r="D375" s="11" t="s">
        <v>28</v>
      </c>
      <c r="E375" s="8">
        <v>0</v>
      </c>
      <c r="F375" s="8">
        <v>0</v>
      </c>
      <c r="G375" s="8">
        <v>30</v>
      </c>
      <c r="H375" s="8">
        <v>120</v>
      </c>
      <c r="I375" s="8">
        <v>120</v>
      </c>
      <c r="J375" s="8">
        <f>I375+H375+G375+F375+E375</f>
        <v>270</v>
      </c>
      <c r="K375" s="6"/>
    </row>
    <row r="376" spans="2:11" ht="15.75">
      <c r="B376" s="48"/>
      <c r="C376" s="39"/>
      <c r="D376" s="11" t="s">
        <v>29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48"/>
      <c r="C377" s="39"/>
      <c r="D377" s="11" t="s">
        <v>30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48"/>
      <c r="C378" s="39"/>
      <c r="D378" s="11" t="s">
        <v>31</v>
      </c>
      <c r="E378" s="8"/>
      <c r="F378" s="8"/>
      <c r="G378" s="8"/>
      <c r="H378" s="8"/>
      <c r="I378" s="8"/>
      <c r="J378" s="8">
        <v>0</v>
      </c>
      <c r="K378" s="6"/>
    </row>
    <row r="379" spans="2:11" ht="15.75">
      <c r="B379" s="49"/>
      <c r="C379" s="40"/>
      <c r="D379" s="11" t="s">
        <v>32</v>
      </c>
      <c r="E379" s="8"/>
      <c r="F379" s="8"/>
      <c r="G379" s="8"/>
      <c r="H379" s="8"/>
      <c r="I379" s="8"/>
      <c r="J379" s="8"/>
      <c r="K379" s="6"/>
    </row>
    <row r="380" spans="2:11" ht="15.75">
      <c r="B380" s="47" t="s">
        <v>107</v>
      </c>
      <c r="C380" s="38" t="s">
        <v>6</v>
      </c>
      <c r="D380" s="11" t="s">
        <v>27</v>
      </c>
      <c r="E380" s="8">
        <f>E381+E382+E383+E384</f>
        <v>0</v>
      </c>
      <c r="F380" s="8">
        <f>F381+F382+F383+F384</f>
        <v>0</v>
      </c>
      <c r="G380" s="8">
        <f>G381+G382+G383+G384+G385</f>
        <v>30</v>
      </c>
      <c r="H380" s="8">
        <f>H381+H382+H383+H384+H385</f>
        <v>100</v>
      </c>
      <c r="I380" s="8">
        <f>I381+I382+I383+I384+I385</f>
        <v>100</v>
      </c>
      <c r="J380" s="8">
        <f>I380+H380+G380+F380+E380</f>
        <v>230</v>
      </c>
      <c r="K380" s="6"/>
    </row>
    <row r="381" spans="2:11" ht="15.75">
      <c r="B381" s="48"/>
      <c r="C381" s="39"/>
      <c r="D381" s="11" t="s">
        <v>28</v>
      </c>
      <c r="E381" s="8">
        <v>0</v>
      </c>
      <c r="F381" s="8">
        <v>0</v>
      </c>
      <c r="G381" s="8">
        <v>30</v>
      </c>
      <c r="H381" s="8">
        <v>100</v>
      </c>
      <c r="I381" s="8">
        <v>100</v>
      </c>
      <c r="J381" s="8">
        <f>I381+H381+G381+F381+E381</f>
        <v>230</v>
      </c>
      <c r="K381" s="6"/>
    </row>
    <row r="382" spans="2:11" ht="15.75">
      <c r="B382" s="48"/>
      <c r="C382" s="39"/>
      <c r="D382" s="11" t="s">
        <v>29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48"/>
      <c r="C383" s="39"/>
      <c r="D383" s="11" t="s">
        <v>30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48"/>
      <c r="C384" s="39"/>
      <c r="D384" s="11" t="s">
        <v>31</v>
      </c>
      <c r="E384" s="8"/>
      <c r="F384" s="8"/>
      <c r="G384" s="8"/>
      <c r="H384" s="8"/>
      <c r="I384" s="8"/>
      <c r="J384" s="8">
        <v>0</v>
      </c>
      <c r="K384" s="6"/>
    </row>
    <row r="385" spans="2:11" ht="15.75">
      <c r="B385" s="49"/>
      <c r="C385" s="40"/>
      <c r="D385" s="11" t="s">
        <v>32</v>
      </c>
      <c r="E385" s="8"/>
      <c r="F385" s="8"/>
      <c r="G385" s="8"/>
      <c r="H385" s="8"/>
      <c r="I385" s="8"/>
      <c r="J385" s="8"/>
      <c r="K385" s="6"/>
    </row>
    <row r="386" spans="2:13" ht="15.75">
      <c r="B386" s="57" t="s">
        <v>62</v>
      </c>
      <c r="C386" s="46" t="s">
        <v>21</v>
      </c>
      <c r="D386" s="11" t="s">
        <v>27</v>
      </c>
      <c r="E386" s="5">
        <f aca="true" t="shared" si="23" ref="E386:F397">E392</f>
        <v>393.3</v>
      </c>
      <c r="F386" s="5">
        <f t="shared" si="23"/>
        <v>435.8</v>
      </c>
      <c r="G386" s="8">
        <f>G387+G388+G389+G390+G391</f>
        <v>447.5</v>
      </c>
      <c r="H386" s="8">
        <f>H387+H388+H389+H390+H391</f>
        <v>447.5</v>
      </c>
      <c r="I386" s="8">
        <f>I387+I388+I389+I390+I391</f>
        <v>249.6</v>
      </c>
      <c r="J386" s="5">
        <f aca="true" t="shared" si="24" ref="J386:J439">SUM(E386:I386)</f>
        <v>1973.6999999999998</v>
      </c>
      <c r="K386" s="6"/>
      <c r="L386" s="58"/>
      <c r="M386" s="50"/>
    </row>
    <row r="387" spans="2:13" ht="15.75">
      <c r="B387" s="57"/>
      <c r="C387" s="46"/>
      <c r="D387" s="11" t="s">
        <v>28</v>
      </c>
      <c r="E387" s="5">
        <f t="shared" si="23"/>
        <v>383.3</v>
      </c>
      <c r="F387" s="5">
        <f t="shared" si="23"/>
        <v>435.8</v>
      </c>
      <c r="G387" s="8">
        <f>G393</f>
        <v>447.5</v>
      </c>
      <c r="H387" s="8">
        <f>H393</f>
        <v>447.5</v>
      </c>
      <c r="I387" s="8">
        <f>I393</f>
        <v>249.6</v>
      </c>
      <c r="J387" s="5">
        <f t="shared" si="24"/>
        <v>1963.6999999999998</v>
      </c>
      <c r="K387" s="6"/>
      <c r="L387" s="58"/>
      <c r="M387" s="50"/>
    </row>
    <row r="388" spans="2:13" ht="15.75">
      <c r="B388" s="57"/>
      <c r="C388" s="46"/>
      <c r="D388" s="11" t="s">
        <v>29</v>
      </c>
      <c r="E388" s="5">
        <f t="shared" si="23"/>
        <v>0</v>
      </c>
      <c r="F388" s="5">
        <f t="shared" si="23"/>
        <v>0</v>
      </c>
      <c r="G388" s="8"/>
      <c r="H388" s="8"/>
      <c r="I388" s="8"/>
      <c r="J388" s="5">
        <f t="shared" si="24"/>
        <v>0</v>
      </c>
      <c r="K388" s="6"/>
      <c r="L388" s="58"/>
      <c r="M388" s="50"/>
    </row>
    <row r="389" spans="2:13" ht="15.75">
      <c r="B389" s="57"/>
      <c r="C389" s="46"/>
      <c r="D389" s="11" t="s">
        <v>30</v>
      </c>
      <c r="E389" s="5">
        <f t="shared" si="23"/>
        <v>0</v>
      </c>
      <c r="F389" s="5">
        <f t="shared" si="23"/>
        <v>0</v>
      </c>
      <c r="G389" s="8"/>
      <c r="H389" s="8"/>
      <c r="I389" s="8"/>
      <c r="J389" s="5">
        <f t="shared" si="24"/>
        <v>0</v>
      </c>
      <c r="K389" s="6"/>
      <c r="L389" s="58"/>
      <c r="M389" s="50"/>
    </row>
    <row r="390" spans="2:13" ht="15.75">
      <c r="B390" s="57"/>
      <c r="C390" s="46"/>
      <c r="D390" s="11" t="s">
        <v>31</v>
      </c>
      <c r="E390" s="5">
        <f t="shared" si="23"/>
        <v>0</v>
      </c>
      <c r="F390" s="5">
        <f t="shared" si="23"/>
        <v>0</v>
      </c>
      <c r="G390" s="8"/>
      <c r="H390" s="8"/>
      <c r="I390" s="8"/>
      <c r="J390" s="5">
        <f t="shared" si="24"/>
        <v>0</v>
      </c>
      <c r="K390" s="6"/>
      <c r="L390" s="58"/>
      <c r="M390" s="50"/>
    </row>
    <row r="391" spans="2:13" ht="15.75">
      <c r="B391" s="57"/>
      <c r="C391" s="46"/>
      <c r="D391" s="12" t="s">
        <v>32</v>
      </c>
      <c r="E391" s="5">
        <f t="shared" si="23"/>
        <v>0</v>
      </c>
      <c r="F391" s="5">
        <f t="shared" si="23"/>
        <v>0</v>
      </c>
      <c r="G391" s="8"/>
      <c r="H391" s="8"/>
      <c r="I391" s="8"/>
      <c r="J391" s="5">
        <f t="shared" si="24"/>
        <v>0</v>
      </c>
      <c r="K391" s="6"/>
      <c r="L391" s="58"/>
      <c r="M391" s="50"/>
    </row>
    <row r="392" spans="2:13" ht="15.75">
      <c r="B392" s="57"/>
      <c r="C392" s="38" t="s">
        <v>6</v>
      </c>
      <c r="D392" s="11" t="s">
        <v>27</v>
      </c>
      <c r="E392" s="8">
        <f t="shared" si="23"/>
        <v>393.3</v>
      </c>
      <c r="F392" s="8">
        <f t="shared" si="23"/>
        <v>435.8</v>
      </c>
      <c r="G392" s="8">
        <f>G393+G394+G395+G396+G397</f>
        <v>447.5</v>
      </c>
      <c r="H392" s="8">
        <f>H393+H394+H395+H396+H397</f>
        <v>447.5</v>
      </c>
      <c r="I392" s="8">
        <f>I393+I394+I395+I396+I397</f>
        <v>249.6</v>
      </c>
      <c r="J392" s="8">
        <f t="shared" si="24"/>
        <v>1973.6999999999998</v>
      </c>
      <c r="K392" s="6"/>
      <c r="L392" s="58"/>
      <c r="M392" s="50"/>
    </row>
    <row r="393" spans="2:13" ht="15.75">
      <c r="B393" s="57"/>
      <c r="C393" s="39"/>
      <c r="D393" s="11" t="s">
        <v>28</v>
      </c>
      <c r="E393" s="8">
        <f t="shared" si="23"/>
        <v>383.3</v>
      </c>
      <c r="F393" s="8">
        <f t="shared" si="23"/>
        <v>435.8</v>
      </c>
      <c r="G393" s="8">
        <f>G399</f>
        <v>447.5</v>
      </c>
      <c r="H393" s="8">
        <f>H399</f>
        <v>447.5</v>
      </c>
      <c r="I393" s="8">
        <v>249.6</v>
      </c>
      <c r="J393" s="8">
        <f t="shared" si="24"/>
        <v>1963.6999999999998</v>
      </c>
      <c r="K393" s="6"/>
      <c r="L393" s="58"/>
      <c r="M393" s="50"/>
    </row>
    <row r="394" spans="2:13" ht="15.75">
      <c r="B394" s="57"/>
      <c r="C394" s="39"/>
      <c r="D394" s="11" t="s">
        <v>29</v>
      </c>
      <c r="E394" s="8">
        <f t="shared" si="23"/>
        <v>0</v>
      </c>
      <c r="F394" s="8">
        <f t="shared" si="23"/>
        <v>0</v>
      </c>
      <c r="G394" s="8"/>
      <c r="H394" s="8"/>
      <c r="I394" s="8"/>
      <c r="J394" s="8">
        <f t="shared" si="24"/>
        <v>0</v>
      </c>
      <c r="K394" s="6"/>
      <c r="L394" s="58"/>
      <c r="M394" s="50"/>
    </row>
    <row r="395" spans="2:13" ht="15.75">
      <c r="B395" s="57"/>
      <c r="C395" s="39"/>
      <c r="D395" s="11" t="s">
        <v>30</v>
      </c>
      <c r="E395" s="8">
        <f t="shared" si="23"/>
        <v>0</v>
      </c>
      <c r="F395" s="8">
        <f t="shared" si="23"/>
        <v>0</v>
      </c>
      <c r="G395" s="8"/>
      <c r="H395" s="8"/>
      <c r="I395" s="8"/>
      <c r="J395" s="8">
        <f t="shared" si="24"/>
        <v>0</v>
      </c>
      <c r="K395" s="6"/>
      <c r="L395" s="58"/>
      <c r="M395" s="50"/>
    </row>
    <row r="396" spans="2:13" ht="15.75">
      <c r="B396" s="57"/>
      <c r="C396" s="39"/>
      <c r="D396" s="11" t="s">
        <v>31</v>
      </c>
      <c r="E396" s="8">
        <f t="shared" si="23"/>
        <v>0</v>
      </c>
      <c r="F396" s="8">
        <f t="shared" si="23"/>
        <v>0</v>
      </c>
      <c r="G396" s="8"/>
      <c r="H396" s="8"/>
      <c r="I396" s="8"/>
      <c r="J396" s="8">
        <f t="shared" si="24"/>
        <v>0</v>
      </c>
      <c r="K396" s="6"/>
      <c r="L396" s="58"/>
      <c r="M396" s="50"/>
    </row>
    <row r="397" spans="2:13" ht="15.75">
      <c r="B397" s="57"/>
      <c r="C397" s="40"/>
      <c r="D397" s="12" t="s">
        <v>32</v>
      </c>
      <c r="E397" s="8">
        <f t="shared" si="23"/>
        <v>0</v>
      </c>
      <c r="F397" s="8">
        <f t="shared" si="23"/>
        <v>0</v>
      </c>
      <c r="G397" s="8"/>
      <c r="H397" s="8"/>
      <c r="I397" s="8"/>
      <c r="J397" s="8">
        <f t="shared" si="24"/>
        <v>0</v>
      </c>
      <c r="K397" s="6"/>
      <c r="L397" s="58"/>
      <c r="M397" s="50"/>
    </row>
    <row r="398" spans="2:13" ht="15.75">
      <c r="B398" s="51" t="s">
        <v>2</v>
      </c>
      <c r="C398" s="38" t="s">
        <v>6</v>
      </c>
      <c r="D398" s="11" t="s">
        <v>27</v>
      </c>
      <c r="E398" s="8">
        <f>E404+E410+E416</f>
        <v>393.3</v>
      </c>
      <c r="F398" s="8">
        <f>F404+F410+F416</f>
        <v>435.8</v>
      </c>
      <c r="G398" s="5">
        <f>G399</f>
        <v>447.5</v>
      </c>
      <c r="H398" s="5">
        <f>H399</f>
        <v>447.5</v>
      </c>
      <c r="I398" s="5">
        <f>I399</f>
        <v>249.6</v>
      </c>
      <c r="J398" s="8">
        <f t="shared" si="24"/>
        <v>1973.6999999999998</v>
      </c>
      <c r="K398" s="6"/>
      <c r="L398" s="58"/>
      <c r="M398" s="50"/>
    </row>
    <row r="399" spans="2:13" ht="15.75">
      <c r="B399" s="51"/>
      <c r="C399" s="39"/>
      <c r="D399" s="11" t="s">
        <v>28</v>
      </c>
      <c r="E399" s="8">
        <v>383.3</v>
      </c>
      <c r="F399" s="8">
        <f>F405+F411+F417</f>
        <v>435.8</v>
      </c>
      <c r="G399" s="5">
        <f>G405+G411+G417</f>
        <v>447.5</v>
      </c>
      <c r="H399" s="5">
        <f>H405+H411+H417</f>
        <v>447.5</v>
      </c>
      <c r="I399" s="5">
        <f>I405+I411+I417</f>
        <v>249.6</v>
      </c>
      <c r="J399" s="8">
        <f t="shared" si="24"/>
        <v>1963.6999999999998</v>
      </c>
      <c r="K399" s="6"/>
      <c r="L399" s="58"/>
      <c r="M399" s="50"/>
    </row>
    <row r="400" spans="2:13" ht="15.75">
      <c r="B400" s="51"/>
      <c r="C400" s="39"/>
      <c r="D400" s="11" t="s">
        <v>29</v>
      </c>
      <c r="E400" s="8"/>
      <c r="F400" s="8"/>
      <c r="G400" s="8">
        <f aca="true" t="shared" si="25" ref="G400:I409">G406</f>
        <v>0</v>
      </c>
      <c r="H400" s="8">
        <f t="shared" si="25"/>
        <v>0</v>
      </c>
      <c r="I400" s="8">
        <f t="shared" si="25"/>
        <v>0</v>
      </c>
      <c r="J400" s="8">
        <f t="shared" si="24"/>
        <v>0</v>
      </c>
      <c r="K400" s="6"/>
      <c r="L400" s="58"/>
      <c r="M400" s="50"/>
    </row>
    <row r="401" spans="2:11" ht="15.75">
      <c r="B401" s="51"/>
      <c r="C401" s="39"/>
      <c r="D401" s="11" t="s">
        <v>30</v>
      </c>
      <c r="E401" s="8"/>
      <c r="F401" s="8"/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4"/>
        <v>0</v>
      </c>
      <c r="K401" s="6"/>
    </row>
    <row r="402" spans="2:11" ht="15.75">
      <c r="B402" s="51"/>
      <c r="C402" s="39"/>
      <c r="D402" s="11" t="s">
        <v>31</v>
      </c>
      <c r="E402" s="8"/>
      <c r="F402" s="8"/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4"/>
        <v>0</v>
      </c>
      <c r="K402" s="6"/>
    </row>
    <row r="403" spans="2:11" ht="15.75">
      <c r="B403" s="51"/>
      <c r="C403" s="40"/>
      <c r="D403" s="12" t="s">
        <v>32</v>
      </c>
      <c r="E403" s="8"/>
      <c r="F403" s="8"/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4"/>
        <v>0</v>
      </c>
      <c r="K403" s="6"/>
    </row>
    <row r="404" spans="2:11" ht="15.75">
      <c r="B404" s="44" t="s">
        <v>63</v>
      </c>
      <c r="C404" s="36" t="s">
        <v>64</v>
      </c>
      <c r="D404" s="11" t="s">
        <v>27</v>
      </c>
      <c r="E404" s="8">
        <f>E405+E406+E407+E408+E409</f>
        <v>0</v>
      </c>
      <c r="F404" s="8">
        <f>F405+F406+F407+F408+F409</f>
        <v>0</v>
      </c>
      <c r="G404" s="8">
        <f>G405</f>
        <v>19.7</v>
      </c>
      <c r="H404" s="8">
        <f>H405</f>
        <v>19.7</v>
      </c>
      <c r="I404" s="8">
        <f t="shared" si="25"/>
        <v>0</v>
      </c>
      <c r="J404" s="8">
        <f t="shared" si="24"/>
        <v>39.4</v>
      </c>
      <c r="K404" s="6"/>
    </row>
    <row r="405" spans="2:11" ht="15.75">
      <c r="B405" s="44"/>
      <c r="C405" s="36"/>
      <c r="D405" s="11" t="s">
        <v>28</v>
      </c>
      <c r="E405" s="8"/>
      <c r="F405" s="8">
        <v>0</v>
      </c>
      <c r="G405" s="8">
        <v>19.7</v>
      </c>
      <c r="H405" s="8">
        <v>19.7</v>
      </c>
      <c r="I405" s="8">
        <f t="shared" si="25"/>
        <v>0</v>
      </c>
      <c r="J405" s="8">
        <f t="shared" si="24"/>
        <v>39.4</v>
      </c>
      <c r="K405" s="6"/>
    </row>
    <row r="406" spans="2:11" ht="15.75">
      <c r="B406" s="44"/>
      <c r="C406" s="36"/>
      <c r="D406" s="11" t="s">
        <v>29</v>
      </c>
      <c r="E406" s="8"/>
      <c r="F406" s="8"/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4"/>
        <v>0</v>
      </c>
      <c r="K406" s="6"/>
    </row>
    <row r="407" spans="2:11" ht="15.75">
      <c r="B407" s="44"/>
      <c r="C407" s="36"/>
      <c r="D407" s="11" t="s">
        <v>30</v>
      </c>
      <c r="E407" s="8"/>
      <c r="F407" s="8"/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4"/>
        <v>0</v>
      </c>
      <c r="K407" s="6"/>
    </row>
    <row r="408" spans="2:11" ht="15.75">
      <c r="B408" s="44"/>
      <c r="C408" s="36"/>
      <c r="D408" s="11" t="s">
        <v>31</v>
      </c>
      <c r="E408" s="8"/>
      <c r="F408" s="8"/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4"/>
        <v>0</v>
      </c>
      <c r="K408" s="6"/>
    </row>
    <row r="409" spans="2:11" ht="15.75">
      <c r="B409" s="44"/>
      <c r="C409" s="36"/>
      <c r="D409" s="12" t="s">
        <v>32</v>
      </c>
      <c r="E409" s="8"/>
      <c r="F409" s="8"/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4"/>
        <v>0</v>
      </c>
      <c r="K409" s="6"/>
    </row>
    <row r="410" spans="2:11" ht="15.75">
      <c r="B410" s="52" t="s">
        <v>65</v>
      </c>
      <c r="C410" s="55" t="s">
        <v>64</v>
      </c>
      <c r="D410" s="11" t="s">
        <v>27</v>
      </c>
      <c r="E410" s="8">
        <f>E411+E412+E413+E414+E415</f>
        <v>0.8</v>
      </c>
      <c r="F410" s="8">
        <f>F411+F412+F413+F414+F415</f>
        <v>13.7</v>
      </c>
      <c r="G410" s="8">
        <f>G411+G412+G413+G414+G415</f>
        <v>25</v>
      </c>
      <c r="H410" s="8">
        <f>H411+H412+H413+H414+H415</f>
        <v>25</v>
      </c>
      <c r="I410" s="8">
        <f>I411+I412+I413+I414+I415</f>
        <v>0</v>
      </c>
      <c r="J410" s="8">
        <f t="shared" si="24"/>
        <v>64.5</v>
      </c>
      <c r="K410" s="6"/>
    </row>
    <row r="411" spans="2:11" ht="15.75">
      <c r="B411" s="53"/>
      <c r="C411" s="56"/>
      <c r="D411" s="11" t="s">
        <v>28</v>
      </c>
      <c r="E411" s="8">
        <v>0.8</v>
      </c>
      <c r="F411" s="8">
        <v>13.7</v>
      </c>
      <c r="G411" s="8">
        <v>25</v>
      </c>
      <c r="H411" s="8">
        <v>25</v>
      </c>
      <c r="I411" s="8">
        <v>0</v>
      </c>
      <c r="J411" s="8">
        <f t="shared" si="24"/>
        <v>64.5</v>
      </c>
      <c r="K411" s="6"/>
    </row>
    <row r="412" spans="2:11" ht="15.75">
      <c r="B412" s="53"/>
      <c r="C412" s="56"/>
      <c r="D412" s="11" t="s">
        <v>29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53"/>
      <c r="C413" s="56"/>
      <c r="D413" s="11" t="s">
        <v>30</v>
      </c>
      <c r="E413" s="8"/>
      <c r="F413" s="8"/>
      <c r="G413" s="20"/>
      <c r="H413" s="20"/>
      <c r="I413" s="20"/>
      <c r="J413" s="8">
        <f t="shared" si="24"/>
        <v>0</v>
      </c>
      <c r="K413" s="6"/>
    </row>
    <row r="414" spans="2:11" ht="15.75">
      <c r="B414" s="53"/>
      <c r="C414" s="56"/>
      <c r="D414" s="11" t="s">
        <v>31</v>
      </c>
      <c r="E414" s="8"/>
      <c r="F414" s="8"/>
      <c r="G414" s="20"/>
      <c r="H414" s="20"/>
      <c r="I414" s="20"/>
      <c r="J414" s="8">
        <f t="shared" si="24"/>
        <v>0</v>
      </c>
      <c r="K414" s="6"/>
    </row>
    <row r="415" spans="2:11" ht="15.75">
      <c r="B415" s="54"/>
      <c r="C415" s="56"/>
      <c r="D415" s="12" t="s">
        <v>32</v>
      </c>
      <c r="E415" s="8"/>
      <c r="F415" s="8"/>
      <c r="G415" s="21"/>
      <c r="H415" s="21"/>
      <c r="I415" s="21"/>
      <c r="J415" s="8">
        <f t="shared" si="24"/>
        <v>0</v>
      </c>
      <c r="K415" s="6"/>
    </row>
    <row r="416" spans="2:11" ht="15.75">
      <c r="B416" s="44" t="s">
        <v>66</v>
      </c>
      <c r="C416" s="36" t="s">
        <v>52</v>
      </c>
      <c r="D416" s="11" t="s">
        <v>27</v>
      </c>
      <c r="E416" s="8">
        <f>E417+E418+E419+E420+E421</f>
        <v>392.5</v>
      </c>
      <c r="F416" s="8">
        <f>F417+F418+F419+F420+F421</f>
        <v>422.1</v>
      </c>
      <c r="G416" s="8">
        <f>G417+G418+G419+G420+G421</f>
        <v>402.8</v>
      </c>
      <c r="H416" s="8">
        <f>H417+H418+H419+H420+H421</f>
        <v>402.8</v>
      </c>
      <c r="I416" s="8">
        <f>I417+I418+I419+I420+I421</f>
        <v>249.6</v>
      </c>
      <c r="J416" s="8">
        <f t="shared" si="24"/>
        <v>1869.8</v>
      </c>
      <c r="K416" s="6"/>
    </row>
    <row r="417" spans="2:11" ht="15.75">
      <c r="B417" s="44"/>
      <c r="C417" s="36"/>
      <c r="D417" s="11" t="s">
        <v>28</v>
      </c>
      <c r="E417" s="8">
        <v>392.5</v>
      </c>
      <c r="F417" s="8">
        <v>422.1</v>
      </c>
      <c r="G417" s="8">
        <v>402.8</v>
      </c>
      <c r="H417" s="8">
        <v>402.8</v>
      </c>
      <c r="I417" s="8">
        <v>249.6</v>
      </c>
      <c r="J417" s="8">
        <f t="shared" si="24"/>
        <v>1869.8</v>
      </c>
      <c r="K417" s="6"/>
    </row>
    <row r="418" spans="2:11" ht="15.75">
      <c r="B418" s="44"/>
      <c r="C418" s="36"/>
      <c r="D418" s="11" t="s">
        <v>29</v>
      </c>
      <c r="E418" s="8"/>
      <c r="F418" s="8"/>
      <c r="G418" s="8"/>
      <c r="H418" s="8"/>
      <c r="I418" s="8"/>
      <c r="J418" s="8">
        <f t="shared" si="24"/>
        <v>0</v>
      </c>
      <c r="K418" s="6"/>
    </row>
    <row r="419" spans="2:11" ht="15.75">
      <c r="B419" s="44"/>
      <c r="C419" s="36"/>
      <c r="D419" s="11" t="s">
        <v>30</v>
      </c>
      <c r="E419" s="8"/>
      <c r="F419" s="8"/>
      <c r="G419" s="8"/>
      <c r="H419" s="8"/>
      <c r="I419" s="8"/>
      <c r="J419" s="8">
        <f t="shared" si="24"/>
        <v>0</v>
      </c>
      <c r="K419" s="6"/>
    </row>
    <row r="420" spans="2:11" ht="15.75">
      <c r="B420" s="44"/>
      <c r="C420" s="36"/>
      <c r="D420" s="11" t="s">
        <v>31</v>
      </c>
      <c r="E420" s="8"/>
      <c r="F420" s="8"/>
      <c r="G420" s="8"/>
      <c r="H420" s="8"/>
      <c r="I420" s="8"/>
      <c r="J420" s="8">
        <f t="shared" si="24"/>
        <v>0</v>
      </c>
      <c r="K420" s="6"/>
    </row>
    <row r="421" spans="2:11" ht="15.75">
      <c r="B421" s="44"/>
      <c r="C421" s="36"/>
      <c r="D421" s="12" t="s">
        <v>32</v>
      </c>
      <c r="E421" s="8"/>
      <c r="F421" s="8"/>
      <c r="G421" s="8"/>
      <c r="H421" s="8"/>
      <c r="I421" s="8"/>
      <c r="J421" s="8">
        <f t="shared" si="24"/>
        <v>0</v>
      </c>
      <c r="K421" s="6"/>
    </row>
    <row r="422" spans="2:11" ht="15.75">
      <c r="B422" s="45" t="s">
        <v>67</v>
      </c>
      <c r="C422" s="46" t="s">
        <v>21</v>
      </c>
      <c r="D422" s="11" t="s">
        <v>27</v>
      </c>
      <c r="E422" s="5">
        <f aca="true" t="shared" si="26" ref="E422:I433">E428</f>
        <v>7.5</v>
      </c>
      <c r="F422" s="5">
        <f t="shared" si="26"/>
        <v>45.5</v>
      </c>
      <c r="G422" s="5">
        <f t="shared" si="26"/>
        <v>0</v>
      </c>
      <c r="H422" s="5">
        <f t="shared" si="26"/>
        <v>0</v>
      </c>
      <c r="I422" s="5">
        <f t="shared" si="26"/>
        <v>0</v>
      </c>
      <c r="J422" s="5">
        <f t="shared" si="24"/>
        <v>53</v>
      </c>
      <c r="K422" s="6"/>
    </row>
    <row r="423" spans="2:11" ht="15.75">
      <c r="B423" s="45"/>
      <c r="C423" s="46"/>
      <c r="D423" s="11" t="s">
        <v>28</v>
      </c>
      <c r="E423" s="5">
        <f t="shared" si="26"/>
        <v>7.5</v>
      </c>
      <c r="F423" s="5">
        <f t="shared" si="26"/>
        <v>45.5</v>
      </c>
      <c r="G423" s="5">
        <f t="shared" si="26"/>
        <v>0</v>
      </c>
      <c r="H423" s="5">
        <f>H429</f>
        <v>0</v>
      </c>
      <c r="I423" s="5">
        <f>I429</f>
        <v>0</v>
      </c>
      <c r="J423" s="5">
        <f>SUM(E423:I423)</f>
        <v>53</v>
      </c>
      <c r="K423" s="6"/>
    </row>
    <row r="424" spans="2:11" ht="15.75">
      <c r="B424" s="45"/>
      <c r="C424" s="46"/>
      <c r="D424" s="11" t="s">
        <v>29</v>
      </c>
      <c r="E424" s="8">
        <f t="shared" si="26"/>
        <v>0</v>
      </c>
      <c r="F424" s="8">
        <f t="shared" si="26"/>
        <v>0</v>
      </c>
      <c r="G424" s="8">
        <f t="shared" si="26"/>
        <v>0</v>
      </c>
      <c r="H424" s="8">
        <f t="shared" si="26"/>
        <v>0</v>
      </c>
      <c r="I424" s="8">
        <f t="shared" si="26"/>
        <v>0</v>
      </c>
      <c r="J424" s="8">
        <f t="shared" si="24"/>
        <v>0</v>
      </c>
      <c r="K424" s="6"/>
    </row>
    <row r="425" spans="2:11" ht="15.75">
      <c r="B425" s="45"/>
      <c r="C425" s="46"/>
      <c r="D425" s="11" t="s">
        <v>30</v>
      </c>
      <c r="E425" s="8">
        <f t="shared" si="26"/>
        <v>0</v>
      </c>
      <c r="F425" s="8">
        <f t="shared" si="26"/>
        <v>0</v>
      </c>
      <c r="G425" s="8">
        <f t="shared" si="26"/>
        <v>0</v>
      </c>
      <c r="H425" s="8">
        <f t="shared" si="26"/>
        <v>0</v>
      </c>
      <c r="I425" s="8">
        <f t="shared" si="26"/>
        <v>0</v>
      </c>
      <c r="J425" s="8">
        <f t="shared" si="24"/>
        <v>0</v>
      </c>
      <c r="K425" s="6"/>
    </row>
    <row r="426" spans="2:11" ht="15.75">
      <c r="B426" s="45"/>
      <c r="C426" s="46"/>
      <c r="D426" s="11" t="s">
        <v>31</v>
      </c>
      <c r="E426" s="8">
        <f t="shared" si="26"/>
        <v>0</v>
      </c>
      <c r="F426" s="8">
        <f t="shared" si="26"/>
        <v>0</v>
      </c>
      <c r="G426" s="8">
        <f t="shared" si="26"/>
        <v>0</v>
      </c>
      <c r="H426" s="8">
        <f t="shared" si="26"/>
        <v>0</v>
      </c>
      <c r="I426" s="8">
        <f t="shared" si="26"/>
        <v>0</v>
      </c>
      <c r="J426" s="8">
        <f t="shared" si="24"/>
        <v>0</v>
      </c>
      <c r="K426" s="6"/>
    </row>
    <row r="427" spans="2:11" ht="15.75">
      <c r="B427" s="45"/>
      <c r="C427" s="46"/>
      <c r="D427" s="12" t="s">
        <v>32</v>
      </c>
      <c r="E427" s="8">
        <f t="shared" si="26"/>
        <v>0</v>
      </c>
      <c r="F427" s="8">
        <f t="shared" si="26"/>
        <v>0</v>
      </c>
      <c r="G427" s="8">
        <f t="shared" si="26"/>
        <v>0</v>
      </c>
      <c r="H427" s="8">
        <f t="shared" si="26"/>
        <v>0</v>
      </c>
      <c r="I427" s="8">
        <f t="shared" si="26"/>
        <v>0</v>
      </c>
      <c r="J427" s="8">
        <f t="shared" si="24"/>
        <v>0</v>
      </c>
      <c r="K427" s="6"/>
    </row>
    <row r="428" spans="2:11" ht="15.75">
      <c r="B428" s="45"/>
      <c r="C428" s="38" t="s">
        <v>6</v>
      </c>
      <c r="D428" s="11" t="s">
        <v>27</v>
      </c>
      <c r="E428" s="8">
        <f t="shared" si="26"/>
        <v>7.5</v>
      </c>
      <c r="F428" s="8">
        <f t="shared" si="26"/>
        <v>45.5</v>
      </c>
      <c r="G428" s="8">
        <f t="shared" si="26"/>
        <v>0</v>
      </c>
      <c r="H428" s="8">
        <f t="shared" si="26"/>
        <v>0</v>
      </c>
      <c r="I428" s="8">
        <f t="shared" si="26"/>
        <v>0</v>
      </c>
      <c r="J428" s="8">
        <f t="shared" si="24"/>
        <v>53</v>
      </c>
      <c r="K428" s="6"/>
    </row>
    <row r="429" spans="2:11" ht="15.75">
      <c r="B429" s="45"/>
      <c r="C429" s="39"/>
      <c r="D429" s="11" t="s">
        <v>28</v>
      </c>
      <c r="E429" s="8">
        <f t="shared" si="26"/>
        <v>7.5</v>
      </c>
      <c r="F429" s="8">
        <f t="shared" si="26"/>
        <v>45.5</v>
      </c>
      <c r="G429" s="8">
        <f t="shared" si="26"/>
        <v>0</v>
      </c>
      <c r="H429" s="8">
        <f t="shared" si="26"/>
        <v>0</v>
      </c>
      <c r="I429" s="8">
        <f t="shared" si="26"/>
        <v>0</v>
      </c>
      <c r="J429" s="8">
        <f t="shared" si="24"/>
        <v>53</v>
      </c>
      <c r="K429" s="6"/>
    </row>
    <row r="430" spans="2:11" ht="15.75">
      <c r="B430" s="45"/>
      <c r="C430" s="39"/>
      <c r="D430" s="11" t="s">
        <v>29</v>
      </c>
      <c r="E430" s="8">
        <f t="shared" si="26"/>
        <v>0</v>
      </c>
      <c r="F430" s="8">
        <f t="shared" si="26"/>
        <v>0</v>
      </c>
      <c r="G430" s="8">
        <f t="shared" si="26"/>
        <v>0</v>
      </c>
      <c r="H430" s="8">
        <f t="shared" si="26"/>
        <v>0</v>
      </c>
      <c r="I430" s="8">
        <f t="shared" si="26"/>
        <v>0</v>
      </c>
      <c r="J430" s="8">
        <f t="shared" si="24"/>
        <v>0</v>
      </c>
      <c r="K430" s="6"/>
    </row>
    <row r="431" spans="2:11" ht="15.75">
      <c r="B431" s="45"/>
      <c r="C431" s="39"/>
      <c r="D431" s="11" t="s">
        <v>30</v>
      </c>
      <c r="E431" s="8">
        <f t="shared" si="26"/>
        <v>0</v>
      </c>
      <c r="F431" s="8">
        <f t="shared" si="26"/>
        <v>0</v>
      </c>
      <c r="G431" s="8">
        <f t="shared" si="26"/>
        <v>0</v>
      </c>
      <c r="H431" s="8">
        <f t="shared" si="26"/>
        <v>0</v>
      </c>
      <c r="I431" s="8">
        <f t="shared" si="26"/>
        <v>0</v>
      </c>
      <c r="J431" s="8">
        <f t="shared" si="24"/>
        <v>0</v>
      </c>
      <c r="K431" s="6"/>
    </row>
    <row r="432" spans="2:11" ht="15.75">
      <c r="B432" s="45"/>
      <c r="C432" s="39"/>
      <c r="D432" s="11" t="s">
        <v>31</v>
      </c>
      <c r="E432" s="8">
        <f t="shared" si="26"/>
        <v>0</v>
      </c>
      <c r="F432" s="8">
        <f t="shared" si="26"/>
        <v>0</v>
      </c>
      <c r="G432" s="8">
        <f t="shared" si="26"/>
        <v>0</v>
      </c>
      <c r="H432" s="8">
        <f t="shared" si="26"/>
        <v>0</v>
      </c>
      <c r="I432" s="8">
        <f t="shared" si="26"/>
        <v>0</v>
      </c>
      <c r="J432" s="8">
        <f t="shared" si="24"/>
        <v>0</v>
      </c>
      <c r="K432" s="6"/>
    </row>
    <row r="433" spans="2:11" ht="15.75">
      <c r="B433" s="45"/>
      <c r="C433" s="40"/>
      <c r="D433" s="12" t="s">
        <v>32</v>
      </c>
      <c r="E433" s="8">
        <f t="shared" si="26"/>
        <v>0</v>
      </c>
      <c r="F433" s="8">
        <f t="shared" si="26"/>
        <v>0</v>
      </c>
      <c r="G433" s="8">
        <f t="shared" si="26"/>
        <v>0</v>
      </c>
      <c r="H433" s="8">
        <f t="shared" si="26"/>
        <v>0</v>
      </c>
      <c r="I433" s="8">
        <f t="shared" si="26"/>
        <v>0</v>
      </c>
      <c r="J433" s="8">
        <f t="shared" si="24"/>
        <v>0</v>
      </c>
      <c r="K433" s="6"/>
    </row>
    <row r="434" spans="2:11" ht="15.75">
      <c r="B434" s="47" t="s">
        <v>68</v>
      </c>
      <c r="C434" s="38" t="s">
        <v>6</v>
      </c>
      <c r="D434" s="11" t="s">
        <v>27</v>
      </c>
      <c r="E434" s="8">
        <f>E435+E436+E437+E438+E439</f>
        <v>7.5</v>
      </c>
      <c r="F434" s="8">
        <f>F435+F436+F437+F438+F439</f>
        <v>45.5</v>
      </c>
      <c r="G434" s="8">
        <f>G435+G436+G437+G438+G439</f>
        <v>0</v>
      </c>
      <c r="H434" s="8">
        <f>H435+H436+H437+H438+H439</f>
        <v>0</v>
      </c>
      <c r="I434" s="8">
        <f>I435+I436+I437+I438+I439</f>
        <v>0</v>
      </c>
      <c r="J434" s="8">
        <f t="shared" si="24"/>
        <v>53</v>
      </c>
      <c r="K434" s="6"/>
    </row>
    <row r="435" spans="2:11" ht="15.75">
      <c r="B435" s="48"/>
      <c r="C435" s="39"/>
      <c r="D435" s="11" t="s">
        <v>28</v>
      </c>
      <c r="E435" s="8">
        <v>7.5</v>
      </c>
      <c r="F435" s="8">
        <v>45.5</v>
      </c>
      <c r="G435" s="8">
        <v>0</v>
      </c>
      <c r="H435" s="8">
        <v>0</v>
      </c>
      <c r="I435" s="8">
        <v>0</v>
      </c>
      <c r="J435" s="8">
        <f t="shared" si="24"/>
        <v>53</v>
      </c>
      <c r="K435" s="6"/>
    </row>
    <row r="436" spans="2:11" ht="15.75">
      <c r="B436" s="48"/>
      <c r="C436" s="39"/>
      <c r="D436" s="11" t="s">
        <v>29</v>
      </c>
      <c r="E436" s="8"/>
      <c r="F436" s="8"/>
      <c r="G436" s="8"/>
      <c r="H436" s="8"/>
      <c r="I436" s="8"/>
      <c r="J436" s="8">
        <f t="shared" si="24"/>
        <v>0</v>
      </c>
      <c r="K436" s="6"/>
    </row>
    <row r="437" spans="2:10" ht="15.75">
      <c r="B437" s="48"/>
      <c r="C437" s="39"/>
      <c r="D437" s="11" t="s">
        <v>30</v>
      </c>
      <c r="E437" s="20"/>
      <c r="F437" s="20"/>
      <c r="G437" s="20"/>
      <c r="H437" s="20"/>
      <c r="I437" s="20"/>
      <c r="J437" s="8">
        <f t="shared" si="24"/>
        <v>0</v>
      </c>
    </row>
    <row r="438" spans="2:10" ht="15.75">
      <c r="B438" s="48"/>
      <c r="C438" s="39"/>
      <c r="D438" s="11" t="s">
        <v>31</v>
      </c>
      <c r="E438" s="20"/>
      <c r="F438" s="20"/>
      <c r="G438" s="20"/>
      <c r="H438" s="20"/>
      <c r="I438" s="20"/>
      <c r="J438" s="8">
        <f t="shared" si="24"/>
        <v>0</v>
      </c>
    </row>
    <row r="439" spans="2:10" ht="15.75">
      <c r="B439" s="49"/>
      <c r="C439" s="40"/>
      <c r="D439" s="12" t="s">
        <v>32</v>
      </c>
      <c r="E439" s="21"/>
      <c r="F439" s="21"/>
      <c r="G439" s="21"/>
      <c r="H439" s="21"/>
      <c r="I439" s="21"/>
      <c r="J439" s="8">
        <f t="shared" si="24"/>
        <v>0</v>
      </c>
    </row>
  </sheetData>
  <sheetProtection/>
  <mergeCells count="158"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  <mergeCell ref="B1:J1"/>
    <mergeCell ref="B2:J2"/>
    <mergeCell ref="B3:J3"/>
    <mergeCell ref="B4:J4"/>
    <mergeCell ref="A12:J12"/>
    <mergeCell ref="A13:J13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58:C163"/>
    <mergeCell ref="B164:B16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58:B163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60:B265"/>
    <mergeCell ref="C260:C265"/>
    <mergeCell ref="B236:B241"/>
    <mergeCell ref="C236:C241"/>
    <mergeCell ref="B248:B253"/>
    <mergeCell ref="C248:C253"/>
    <mergeCell ref="B218:B223"/>
    <mergeCell ref="C218:C223"/>
    <mergeCell ref="B224:B229"/>
    <mergeCell ref="C224:C229"/>
    <mergeCell ref="B230:B235"/>
    <mergeCell ref="C230:C235"/>
    <mergeCell ref="B254:B259"/>
    <mergeCell ref="C242:C247"/>
    <mergeCell ref="B272:B277"/>
    <mergeCell ref="C272:C277"/>
    <mergeCell ref="B278:B283"/>
    <mergeCell ref="C278:C283"/>
    <mergeCell ref="C254:C259"/>
    <mergeCell ref="B242:B247"/>
    <mergeCell ref="B266:B271"/>
    <mergeCell ref="C266:C271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C338:C343"/>
    <mergeCell ref="B308:B313"/>
    <mergeCell ref="C308:C313"/>
    <mergeCell ref="B314:B319"/>
    <mergeCell ref="C314:C319"/>
    <mergeCell ref="B320:B325"/>
    <mergeCell ref="C320:C325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L386:L390"/>
    <mergeCell ref="M386:M390"/>
    <mergeCell ref="L391:L395"/>
    <mergeCell ref="M391:M395"/>
    <mergeCell ref="C392:C397"/>
    <mergeCell ref="L396:L400"/>
    <mergeCell ref="B434:B439"/>
    <mergeCell ref="C434:C439"/>
    <mergeCell ref="M396:M400"/>
    <mergeCell ref="B398:B403"/>
    <mergeCell ref="C398:C403"/>
    <mergeCell ref="B404:B409"/>
    <mergeCell ref="C404:C409"/>
    <mergeCell ref="B410:B415"/>
    <mergeCell ref="C410:C415"/>
    <mergeCell ref="B386:B397"/>
    <mergeCell ref="C374:C379"/>
    <mergeCell ref="B344:B349"/>
    <mergeCell ref="B422:B433"/>
    <mergeCell ref="C422:C427"/>
    <mergeCell ref="C428:C433"/>
    <mergeCell ref="B380:B385"/>
    <mergeCell ref="C380:C385"/>
    <mergeCell ref="C386:C391"/>
    <mergeCell ref="C344:C349"/>
    <mergeCell ref="B350:B355"/>
    <mergeCell ref="B134:B139"/>
    <mergeCell ref="C134:C139"/>
    <mergeCell ref="B122:B127"/>
    <mergeCell ref="B416:B421"/>
    <mergeCell ref="C416:C421"/>
    <mergeCell ref="B362:B367"/>
    <mergeCell ref="C362:C367"/>
    <mergeCell ref="B368:B373"/>
    <mergeCell ref="C368:C373"/>
    <mergeCell ref="B374:B379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2022-09-01T01:07:44Z</cp:lastPrinted>
  <dcterms:created xsi:type="dcterms:W3CDTF">2017-06-29T06:45:27Z</dcterms:created>
  <dcterms:modified xsi:type="dcterms:W3CDTF">2022-09-01T01:08:48Z</dcterms:modified>
  <cp:category/>
  <cp:version/>
  <cp:contentType/>
  <cp:contentStatus/>
</cp:coreProperties>
</file>